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370" windowHeight="9585"/>
  </bookViews>
  <sheets>
    <sheet name="Расчет Стоимости" sheetId="1" r:id="rId1"/>
    <sheet name="ССР" sheetId="2" r:id="rId2"/>
    <sheet name="НМЦ лота &quot;под ключ&quot;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3" l="1"/>
  <c r="F26" i="3"/>
  <c r="I26" i="3"/>
  <c r="E26" i="3"/>
  <c r="F25" i="3"/>
  <c r="F27" i="3" s="1"/>
  <c r="G25" i="3"/>
  <c r="G26" i="3" s="1"/>
  <c r="H25" i="3"/>
  <c r="H26" i="3" s="1"/>
  <c r="I25" i="3"/>
  <c r="I27" i="3" s="1"/>
  <c r="E25" i="3"/>
  <c r="E27" i="3" s="1"/>
  <c r="J26" i="3" l="1"/>
  <c r="G27" i="3"/>
  <c r="H27" i="3"/>
  <c r="J27" i="3" s="1"/>
</calcChain>
</file>

<file path=xl/sharedStrings.xml><?xml version="1.0" encoding="utf-8"?>
<sst xmlns="http://schemas.openxmlformats.org/spreadsheetml/2006/main" count="337" uniqueCount="223">
  <si>
    <t>Сметный расчет стоимости электросетевых объектов для включения в инвестиционную программу</t>
  </si>
  <si>
    <t>Наименование</t>
  </si>
  <si>
    <t>Строительство ТП 10/0,4 кВ «новая», КЛ 0,4 кВ от ТП 10/0,4 кВ «новая» в с Дутово Вуктыльского района Республики Коми   (Управление образования АГО Вуктыл Дог. № 56-03125Ц/19 от 05.11.19; ) (ТП - 0,250 МВА, КЛ 0,4 кВ – 0,160)</t>
  </si>
  <si>
    <t>|</t>
  </si>
  <si>
    <t>код ИП</t>
  </si>
  <si>
    <t>_009-54-2-03.31-0928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</si>
  <si>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</si>
  <si>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</si>
  <si>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</si>
  <si>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</si>
  <si>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</si>
  <si>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</si>
  <si>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</si>
  <si>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</si>
  <si>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II</t>
  </si>
  <si>
    <t>Текущие цены</t>
  </si>
  <si>
    <t>4 кв. 2 019 г.</t>
  </si>
  <si>
    <t>Реконстр</t>
  </si>
  <si>
    <t>-</t>
  </si>
  <si>
    <t>Север</t>
  </si>
  <si>
    <t>приравн.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</si>
  <si>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</si>
  <si>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</si>
  <si>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</si>
  <si>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</si>
  <si>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</si>
  <si>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</si>
  <si>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</si>
  <si>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</si>
  <si>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</si>
  <si>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</si>
  <si>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</si>
  <si>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</si>
  <si>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</si>
  <si>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</si>
  <si>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</si>
  <si>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</si>
  <si>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</si>
  <si>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</si>
  <si>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</si>
  <si>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</si>
  <si>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</si>
  <si>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</si>
  <si>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</si>
  <si>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</si>
  <si>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</si>
  <si>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</si>
  <si>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Таблица 3,Сборник УПСС ПАО «МРСК СЗ» приказ №487 от 13.07.2017 г.</t>
  </si>
  <si>
    <t>КТП 1х250 кВА 6-10/0,4 кВ</t>
  </si>
  <si>
    <t>шт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</si>
  <si>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</si>
  <si>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</si>
  <si>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</si>
  <si>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</si>
  <si>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</si>
  <si>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</si>
  <si>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</si>
  <si>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</si>
  <si>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</si>
  <si>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</si>
  <si>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</si>
  <si>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</si>
  <si>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</si>
  <si>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</si>
  <si>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</si>
  <si>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</si>
  <si>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КТП</t>
  </si>
  <si>
    <t>оборудование КТП</t>
  </si>
  <si>
    <t>пусконаладочные работы на КТП</t>
  </si>
  <si>
    <t>проектно-изыскательские работы КТП</t>
  </si>
  <si>
    <t>прочие затраты на КТП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</si>
  <si>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</si>
  <si>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</si>
  <si>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</si>
  <si>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</si>
  <si>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</si>
  <si>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</si>
  <si>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5,Сборник УПСС ПАО «МРСК СЗ» приказ №487 от 13.07.2017г</t>
  </si>
  <si>
    <t>КЛ 0,4 кВ трасса 1км АПвБбШв-1 кабель до 95 мм2 (без учета асфальтобетонного покрытия)</t>
  </si>
  <si>
    <t>Км</t>
  </si>
  <si>
    <t>Итого основные затраты КЛ в ценах 2000 г.</t>
  </si>
  <si>
    <t>Дополнительные затраты по КЛ:</t>
  </si>
  <si>
    <t>п. 3.3</t>
  </si>
  <si>
    <t>содержание службы заказчика,</t>
  </si>
  <si>
    <t>Итого по КЛ в ценах 2000 г. с непредвиденными без НДС</t>
  </si>
  <si>
    <t>строительно-монтажные работы всего:</t>
  </si>
  <si>
    <t>в т.ч. КЛ до 1 кВ</t>
  </si>
  <si>
    <t>пусконаладочные работы КЛ</t>
  </si>
  <si>
    <t>проектно-изыскательские работы по КЛ</t>
  </si>
  <si>
    <t>прочие затраты на КЛ (с учетом землеотводов)</t>
  </si>
  <si>
    <t>Составил:</t>
  </si>
  <si>
    <t>Ведущий инженер отдела капитального строительства</t>
  </si>
  <si>
    <t>Чупрова А.А.</t>
  </si>
  <si>
    <t>Проверил:</t>
  </si>
  <si>
    <t>Заместитель директора по капитальному строительству - начальник отдела капитального строительства</t>
  </si>
  <si>
    <t>Попов А.А.</t>
  </si>
  <si>
    <t>рс</t>
  </si>
  <si>
    <t>"УТВЕРЖДАЮ"</t>
  </si>
  <si>
    <t>Заместитель директора по инвестиционной деятельности филиала</t>
  </si>
  <si>
    <t>/В.Ю.Размыслов/</t>
  </si>
  <si>
    <t>"____" ___________ 2019 г.</t>
  </si>
  <si>
    <t>Ориентировочная стоимость, тыс. руб.</t>
  </si>
  <si>
    <t>Итого по проекту</t>
  </si>
  <si>
    <t>в базовых ценах 2000 г.</t>
  </si>
  <si>
    <t>в ценах 4 кв. 2017 г.</t>
  </si>
  <si>
    <t>В прогнозных ценах года окончания строительства (2020 г.) с учетом методики планирования</t>
  </si>
  <si>
    <t>без НДС</t>
  </si>
  <si>
    <t>Рег-зонал. поправка.</t>
  </si>
  <si>
    <t>коэф к ПИР</t>
  </si>
  <si>
    <t>индекс</t>
  </si>
  <si>
    <t>НДС</t>
  </si>
  <si>
    <t>с НДС</t>
  </si>
  <si>
    <t>Всего</t>
  </si>
  <si>
    <t>Проектно-изыскательские работы КЛ</t>
  </si>
  <si>
    <t>Проектно-изыскательские работы ПС</t>
  </si>
  <si>
    <t>СМР по КЛ до 10 кВ</t>
  </si>
  <si>
    <t>СМР по ТП до 10 кВ</t>
  </si>
  <si>
    <t>Оборудование ПС</t>
  </si>
  <si>
    <t>Пусконаладочные работы КЛ</t>
  </si>
  <si>
    <t>Пусконаладочные работы ПС</t>
  </si>
  <si>
    <t>Прочие затраты КЛ</t>
  </si>
  <si>
    <t>Прочие затраты ПС</t>
  </si>
  <si>
    <t>Итого по КЛ</t>
  </si>
  <si>
    <t>Итого по ПС</t>
  </si>
  <si>
    <t>СОГЛАСОВАНО</t>
  </si>
  <si>
    <t>Начальник УКС</t>
  </si>
  <si>
    <t>_______________________ /А.А.Воронов/</t>
  </si>
  <si>
    <t>"____" ___________  г.</t>
  </si>
  <si>
    <t>(наименование дочерней или зависимой организации)</t>
  </si>
  <si>
    <t>Согласован для включения в инвестиционную программу</t>
  </si>
  <si>
    <t>'___''____________ 20___ г.</t>
  </si>
  <si>
    <t>Ориентировочный сметный расчет в сумме  тыс. руб. (с НДС) в прогнозных ценах 2 020 года</t>
  </si>
  <si>
    <t>ОРИЕНТИРОВОЧНЫЙ СМЕТНЫЙ РАСЧЕТ СТОИМОСТИ СТРОИТЕЛЬСТВА</t>
  </si>
  <si>
    <t>№ ИП</t>
  </si>
  <si>
    <t>(наименование стройки)</t>
  </si>
  <si>
    <t>Составлен в прогнозных ценах года окончания строительства:  2 020</t>
  </si>
  <si>
    <t>тыс. руб.</t>
  </si>
  <si>
    <t>№   пп</t>
  </si>
  <si>
    <t>Обоснование</t>
  </si>
  <si>
    <t>Наименование глав, объектов, работ и затрат</t>
  </si>
  <si>
    <t>Сметная стоимость</t>
  </si>
  <si>
    <t>Общая сметная стоимость</t>
  </si>
  <si>
    <t>строительно- монтажных работ</t>
  </si>
  <si>
    <t>оборудования, мебели, инвентаря</t>
  </si>
  <si>
    <t>прочих затрат</t>
  </si>
  <si>
    <t>Глава 1. Подготовка территории строительства</t>
  </si>
  <si>
    <t>Постоянный отвод земли под ВЛ</t>
  </si>
  <si>
    <t>Постоянный отвод земли под КЛ</t>
  </si>
  <si>
    <t>Постоянный отвод земли под ПС</t>
  </si>
  <si>
    <t>Итого по главе 1</t>
  </si>
  <si>
    <t>Итого по главам 1-6</t>
  </si>
  <si>
    <t>В т.ч. по ВЛ</t>
  </si>
  <si>
    <t>В т.ч. по КЛ</t>
  </si>
  <si>
    <t>В т.ч. по ПС</t>
  </si>
  <si>
    <t>Глава 7. Благоустройство и озеленение территории</t>
  </si>
  <si>
    <t>расчет</t>
  </si>
  <si>
    <t>Благоустройство ВЛ</t>
  </si>
  <si>
    <t>Благоустройство КЛ</t>
  </si>
  <si>
    <t>Благоустройство ПС</t>
  </si>
  <si>
    <t>Итого по главе 7</t>
  </si>
  <si>
    <t>Итого по главам 1-7</t>
  </si>
  <si>
    <t>Глава 8. Временные здания и сооружения</t>
  </si>
  <si>
    <t>ГСН81-05-01-2001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</si>
  <si>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</si>
  <si>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</si>
  <si>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</si>
  <si>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Итого по главе 8</t>
  </si>
  <si>
    <t>Итого по главам 1-8</t>
  </si>
  <si>
    <t>Глава 9. Прочие работы и затраты</t>
  </si>
  <si>
    <t>Зимнее удорожание по ВЛ</t>
  </si>
  <si>
    <t>Зимнее удорожание по КЛ</t>
  </si>
  <si>
    <t>Зимнее удорожание по ПС</t>
  </si>
  <si>
    <t>Пусконаладочные работы на ВЛ</t>
  </si>
  <si>
    <t>Пусконаладочные работы на КЛ</t>
  </si>
  <si>
    <t>Пусконаладочные работы на ПС</t>
  </si>
  <si>
    <t>Прочие затраты по ВЛ</t>
  </si>
  <si>
    <t>Прочие затраты по КЛ</t>
  </si>
  <si>
    <t>Прочие затраты по ПС</t>
  </si>
  <si>
    <t>Итого по главам 9 и 11</t>
  </si>
  <si>
    <t>Итого по главам 1-9, 11</t>
  </si>
  <si>
    <t>Глава 10. Содержание службы технического заказчика. Строительный контроль</t>
  </si>
  <si>
    <t>Итого по главе 10</t>
  </si>
  <si>
    <t>Итого по главам 1-11</t>
  </si>
  <si>
    <t>Глава 12. Проектные и изыскательские работы</t>
  </si>
  <si>
    <t>ПИР по ВЛ</t>
  </si>
  <si>
    <t>ПИР по КЛ</t>
  </si>
  <si>
    <t>ПИР по ПС</t>
  </si>
  <si>
    <t>Итого по главе 12</t>
  </si>
  <si>
    <t>Итого по главам 1-12</t>
  </si>
  <si>
    <t>Непредвиденные затраты</t>
  </si>
  <si>
    <t>МДС81-35-2004
 п. 4.96, приказ Минрегионразвития РФ № 220 от 01.06.2012 г.</t>
  </si>
  <si>
    <t>Непредвиденные работы и затраты  - 3% к основным затратам</t>
  </si>
  <si>
    <t>Итого с "Непредвиденными затратами" в прогнозных ценах на    год</t>
  </si>
  <si>
    <t>В т.ч. Прочие затраты без ПНР, ПИР, экспертизы</t>
  </si>
  <si>
    <t>Налоги и обязательные платежи</t>
  </si>
  <si>
    <t>Итого с НДС</t>
  </si>
  <si>
    <t>В.Ю.Размыслов</t>
  </si>
  <si>
    <t>16.12.2019</t>
  </si>
  <si>
    <t>Расчет начальной максимальной цены лота на выполнение работ по объекту:</t>
  </si>
  <si>
    <t>на основании укрупненного расчета стоимости  с окончанием реализации в 2 020 году.</t>
  </si>
  <si>
    <t>СМР</t>
  </si>
  <si>
    <t>Оборудова ние</t>
  </si>
  <si>
    <t>ПНР</t>
  </si>
  <si>
    <t>Прочие</t>
  </si>
  <si>
    <t>ПИР</t>
  </si>
  <si>
    <t>ИТОГО, тыс. руб.</t>
  </si>
  <si>
    <t>Стоимость строительства в базисных ценах на 01.01.2000 г. (за исключением затрат Заказчика)</t>
  </si>
  <si>
    <t>ВЛ</t>
  </si>
  <si>
    <t>КЛ</t>
  </si>
  <si>
    <t>ПС</t>
  </si>
  <si>
    <t>Индексы изменения сметной стоимости на 4 кв. 2019 г'письмо Минстроя РФ № 46999-ДВ/09 от 09.12.2019</t>
  </si>
  <si>
    <t>ВЛ до 20 кВ</t>
  </si>
  <si>
    <t>ВЛ 35 кВ и выше</t>
  </si>
  <si>
    <t>КЛ до 10 кВ</t>
  </si>
  <si>
    <t>КЛ 20 кВ и выше</t>
  </si>
  <si>
    <t>ТП до 10 кВ</t>
  </si>
  <si>
    <t>Стоимость строительства в текущем уровне цен (за исключением затрат Заказчика)</t>
  </si>
  <si>
    <t>Стоимость строительства в прогнозных (текущих) ценах года окончания строительства в  2 020  году (за исключением затрат Заказчика)</t>
  </si>
  <si>
    <t>НДС 20 %</t>
  </si>
  <si>
    <t>Всего по сводной таблице в прогнозных (текущих) ценах года окончания строительства в 2 020году, с НДС</t>
  </si>
  <si>
    <t>Согласовано:</t>
  </si>
  <si>
    <t>А.А.Воронов</t>
  </si>
  <si>
    <t>Индексы-дефляторы МЭР по строке «Капвложения»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</si>
</sst>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"/>
    <numFmt numFmtId="165" formatCode="0.00000"/>
    <numFmt numFmtId="166" formatCode="0&quot; %&quot;"/>
    <numFmt numFmtId="167" formatCode="0.0"/>
    <numFmt numFmtId="168" formatCode="#,##0.00000"/>
    <numFmt numFmtId="169" formatCode="0.0000"/>
    <numFmt numFmtId="170" formatCode="0.000000"/>
  </numFmts>
  <fonts count="30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</font>
    <font>
      <sz val="10"/>
      <color rgb="FF000000"/>
      <name val="Times New Roman"/>
    </font>
    <font>
      <b/>
      <sz val="10"/>
      <color rgb="FF000000"/>
      <name val="Times New Roman"/>
    </font>
    <font>
      <sz val="36"/>
      <color rgb="FFFFFFFF"/>
      <name val="Arial"/>
      <family val="2"/>
    </font>
    <font>
      <sz val="8"/>
      <color rgb="FF000000"/>
      <name val="Times New Roman"/>
    </font>
    <font>
      <sz val="10"/>
      <color rgb="FF000000"/>
      <name val="Calibri"/>
    </font>
    <font>
      <i/>
      <sz val="7"/>
      <color rgb="FF000000"/>
      <name val="Times New Roman"/>
    </font>
    <font>
      <sz val="10"/>
      <color rgb="FFFF0000"/>
      <name val="Times New Roman"/>
    </font>
    <font>
      <i/>
      <sz val="10"/>
      <color rgb="FF000000"/>
      <name val="Times New Roman"/>
    </font>
    <font>
      <sz val="10"/>
      <color rgb="FFFFFFFF"/>
      <name val="Times New Roman"/>
    </font>
    <font>
      <sz val="11"/>
      <color rgb="FF000000"/>
      <name val="Calibri"/>
    </font>
    <font>
      <u/>
      <sz val="11"/>
      <color rgb="FF000000"/>
      <name val="Calibri"/>
    </font>
    <font>
      <b/>
      <sz val="11"/>
      <color rgb="FF000000"/>
      <name val="Times New Roman"/>
    </font>
    <font>
      <sz val="11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Calibri"/>
    </font>
    <font>
      <sz val="10"/>
      <color rgb="FF000000"/>
      <name val="Times New Roman"/>
      <family val="2"/>
    </font>
    <font>
      <i/>
      <sz val="9"/>
      <color rgb="FF000000"/>
      <name val="Times New Roman"/>
      <family val="2"/>
    </font>
    <font>
      <b/>
      <sz val="10"/>
      <color rgb="FF000000"/>
      <name val="Times New Roman"/>
      <family val="2"/>
    </font>
    <font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9"/>
      <color rgb="FF000000"/>
      <name val="Times New Roman"/>
      <family val="2"/>
    </font>
    <font>
      <sz val="10"/>
      <name val="Times New Roman"/>
      <family val="2"/>
    </font>
    <font>
      <sz val="50"/>
      <color rgb="FFFFFFFF"/>
      <name val="Arial"/>
      <family val="2"/>
    </font>
    <font>
      <b/>
      <sz val="10"/>
      <name val="Times New Roman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6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67" fontId="2" fillId="0" borderId="1" xfId="0" applyNumberFormat="1" applyFont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right"/>
    </xf>
    <xf numFmtId="167" fontId="9" fillId="0" borderId="1" xfId="0" applyNumberFormat="1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10" fillId="2" borderId="0" xfId="0" applyFont="1" applyFill="1" applyAlignment="1">
      <alignment horizontal="center"/>
    </xf>
    <xf numFmtId="0" fontId="12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165" fontId="15" fillId="0" borderId="6" xfId="0" applyNumberFormat="1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0" fontId="15" fillId="0" borderId="6" xfId="0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168" fontId="15" fillId="0" borderId="6" xfId="0" applyNumberFormat="1" applyFont="1" applyBorder="1" applyAlignment="1">
      <alignment horizontal="right"/>
    </xf>
    <xf numFmtId="168" fontId="15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left"/>
    </xf>
    <xf numFmtId="164" fontId="16" fillId="0" borderId="6" xfId="0" applyNumberFormat="1" applyFont="1" applyBorder="1" applyAlignment="1">
      <alignment horizontal="right"/>
    </xf>
    <xf numFmtId="1" fontId="16" fillId="0" borderId="1" xfId="0" applyNumberFormat="1" applyFont="1" applyBorder="1" applyAlignment="1">
      <alignment horizontal="right"/>
    </xf>
    <xf numFmtId="2" fontId="16" fillId="0" borderId="6" xfId="0" applyNumberFormat="1" applyFont="1" applyBorder="1" applyAlignment="1">
      <alignment horizontal="center"/>
    </xf>
    <xf numFmtId="165" fontId="16" fillId="0" borderId="6" xfId="0" applyNumberFormat="1" applyFont="1" applyBorder="1" applyAlignment="1">
      <alignment horizontal="right"/>
    </xf>
    <xf numFmtId="166" fontId="16" fillId="0" borderId="1" xfId="0" applyNumberFormat="1" applyFont="1" applyBorder="1" applyAlignment="1">
      <alignment horizontal="right"/>
    </xf>
    <xf numFmtId="165" fontId="16" fillId="0" borderId="1" xfId="0" applyNumberFormat="1" applyFont="1" applyBorder="1" applyAlignment="1">
      <alignment horizontal="right"/>
    </xf>
    <xf numFmtId="169" fontId="16" fillId="0" borderId="6" xfId="0" applyNumberFormat="1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165" fontId="15" fillId="0" borderId="1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8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1" fontId="23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165" fontId="18" fillId="0" borderId="1" xfId="0" applyNumberFormat="1" applyFont="1" applyBorder="1" applyAlignment="1">
      <alignment horizontal="right" vertical="center"/>
    </xf>
    <xf numFmtId="0" fontId="18" fillId="0" borderId="1" xfId="0" applyFont="1" applyBorder="1" applyAlignment="1">
      <alignment horizontal="right" vertical="center"/>
    </xf>
    <xf numFmtId="165" fontId="20" fillId="0" borderId="1" xfId="0" applyNumberFormat="1" applyFont="1" applyBorder="1" applyAlignment="1">
      <alignment horizontal="right" vertical="center"/>
    </xf>
    <xf numFmtId="0" fontId="20" fillId="0" borderId="1" xfId="0" applyFont="1" applyBorder="1" applyAlignment="1">
      <alignment horizontal="right" vertical="center"/>
    </xf>
    <xf numFmtId="168" fontId="20" fillId="0" borderId="1" xfId="0" applyNumberFormat="1" applyFont="1" applyBorder="1" applyAlignment="1">
      <alignment horizontal="right" vertical="center"/>
    </xf>
    <xf numFmtId="165" fontId="24" fillId="0" borderId="1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/>
    </xf>
    <xf numFmtId="165" fontId="26" fillId="0" borderId="1" xfId="0" applyNumberFormat="1" applyFont="1" applyBorder="1" applyAlignment="1">
      <alignment horizontal="right" vertical="center"/>
    </xf>
    <xf numFmtId="168" fontId="26" fillId="0" borderId="1" xfId="0" applyNumberFormat="1" applyFont="1" applyBorder="1" applyAlignment="1">
      <alignment horizontal="right" vertical="center"/>
    </xf>
    <xf numFmtId="0" fontId="26" fillId="0" borderId="1" xfId="0" applyFont="1" applyBorder="1" applyAlignment="1">
      <alignment horizontal="right" vertical="center"/>
    </xf>
    <xf numFmtId="2" fontId="24" fillId="0" borderId="1" xfId="0" applyNumberFormat="1" applyFont="1" applyBorder="1" applyAlignment="1">
      <alignment horizontal="right" vertical="center"/>
    </xf>
    <xf numFmtId="0" fontId="18" fillId="0" borderId="4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28" fillId="0" borderId="0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/>
    </xf>
    <xf numFmtId="0" fontId="28" fillId="0" borderId="4" xfId="0" applyFont="1" applyBorder="1" applyAlignment="1">
      <alignment horizontal="left" vertical="center"/>
    </xf>
    <xf numFmtId="0" fontId="28" fillId="0" borderId="1" xfId="0" applyFont="1" applyBorder="1" applyAlignment="1">
      <alignment horizontal="right" vertical="center"/>
    </xf>
    <xf numFmtId="165" fontId="28" fillId="0" borderId="1" xfId="0" applyNumberFormat="1" applyFont="1" applyBorder="1" applyAlignment="1">
      <alignment horizontal="right" vertical="center"/>
    </xf>
    <xf numFmtId="2" fontId="21" fillId="0" borderId="1" xfId="0" applyNumberFormat="1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right" vertical="center"/>
    </xf>
    <xf numFmtId="165" fontId="21" fillId="0" borderId="1" xfId="0" applyNumberFormat="1" applyFont="1" applyBorder="1" applyAlignment="1">
      <alignment horizontal="right" vertical="center" wrapText="1"/>
    </xf>
    <xf numFmtId="165" fontId="22" fillId="0" borderId="1" xfId="0" applyNumberFormat="1" applyFont="1" applyBorder="1" applyAlignment="1">
      <alignment horizontal="right" vertical="center" wrapText="1"/>
    </xf>
    <xf numFmtId="170" fontId="21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right" vertical="center" wrapText="1"/>
    </xf>
    <xf numFmtId="1" fontId="18" fillId="0" borderId="1" xfId="0" applyNumberFormat="1" applyFont="1" applyBorder="1" applyAlignment="1">
      <alignment horizontal="right" vertical="center" wrapText="1"/>
    </xf>
    <xf numFmtId="0" fontId="18" fillId="0" borderId="4" xfId="0" applyFont="1" applyBorder="1" applyAlignment="1">
      <alignment horizontal="left"/>
    </xf>
    <xf numFmtId="0" fontId="2" fillId="0" borderId="11" xfId="0" applyFont="1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 wrapText="1"/>
    </xf>
    <xf numFmtId="0" fontId="11" fillId="0" borderId="0" xfId="0" applyFont="1" applyAlignment="1">
      <alignment horizontal="left"/>
    </xf>
    <xf numFmtId="2" fontId="16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0" fillId="0" borderId="1" xfId="0" applyFont="1" applyBorder="1" applyAlignment="1">
      <alignment horizontal="left" vertical="center"/>
    </xf>
    <xf numFmtId="0" fontId="18" fillId="0" borderId="4" xfId="0" applyFont="1" applyBorder="1" applyAlignment="1">
      <alignment horizontal="left"/>
    </xf>
    <xf numFmtId="0" fontId="18" fillId="0" borderId="4" xfId="0" applyFont="1" applyBorder="1" applyAlignment="1">
      <alignment horizontal="left" wrapText="1"/>
    </xf>
    <xf numFmtId="0" fontId="18" fillId="0" borderId="0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165" fontId="22" fillId="0" borderId="2" xfId="0" applyNumberFormat="1" applyFont="1" applyBorder="1" applyAlignment="1">
      <alignment horizontal="right" vertical="center" wrapText="1"/>
    </xf>
    <xf numFmtId="0" fontId="22" fillId="0" borderId="10" xfId="0" applyFont="1" applyBorder="1" applyAlignment="1">
      <alignment horizontal="right" vertical="center" wrapText="1"/>
    </xf>
    <xf numFmtId="0" fontId="22" fillId="0" borderId="3" xfId="0" applyFont="1" applyBorder="1" applyAlignment="1">
      <alignment horizontal="right" vertical="center" wrapText="1"/>
    </xf>
    <xf numFmtId="1" fontId="18" fillId="0" borderId="5" xfId="0" applyNumberFormat="1" applyFont="1" applyBorder="1" applyAlignment="1">
      <alignment horizontal="right" vertical="center"/>
    </xf>
    <xf numFmtId="0" fontId="18" fillId="0" borderId="9" xfId="0" applyFont="1" applyBorder="1" applyAlignment="1">
      <alignment horizontal="right" vertical="center"/>
    </xf>
    <xf numFmtId="0" fontId="18" fillId="0" borderId="0" xfId="0" applyFont="1" applyAlignment="1">
      <alignment horizontal="left" vertical="center" wrapText="1"/>
    </xf>
    <xf numFmtId="2" fontId="21" fillId="0" borderId="5" xfId="0" applyNumberFormat="1" applyFont="1" applyBorder="1" applyAlignment="1">
      <alignment horizontal="right" vertical="center" wrapText="1"/>
    </xf>
    <xf numFmtId="0" fontId="21" fillId="0" borderId="9" xfId="0" applyFont="1" applyBorder="1" applyAlignment="1">
      <alignment horizontal="right" vertical="center" wrapText="1"/>
    </xf>
    <xf numFmtId="0" fontId="22" fillId="0" borderId="2" xfId="0" applyFont="1" applyBorder="1" applyAlignment="1">
      <alignment horizontal="right" vertical="center" wrapText="1"/>
    </xf>
    <xf numFmtId="1" fontId="18" fillId="0" borderId="5" xfId="0" applyNumberFormat="1" applyFont="1" applyBorder="1" applyAlignment="1">
      <alignment horizontal="right" vertical="center" wrapText="1"/>
    </xf>
    <xf numFmtId="0" fontId="18" fillId="0" borderId="9" xfId="0" applyFont="1" applyBorder="1" applyAlignment="1">
      <alignment horizontal="right" vertical="center" wrapText="1"/>
    </xf>
    <xf numFmtId="165" fontId="21" fillId="0" borderId="5" xfId="0" applyNumberFormat="1" applyFont="1" applyBorder="1" applyAlignment="1">
      <alignment horizontal="right" vertical="center" wrapText="1"/>
    </xf>
    <xf numFmtId="0" fontId="22" fillId="0" borderId="0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wrapText="1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right"/>
    </xf>
    <xf numFmtId="0" fontId="22" fillId="0" borderId="0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381001</xdr:colOff>
      <xdr:row>60</xdr:row>
      <xdr:rowOff>47625</xdr:rowOff>
    </xdr:from>
    <xdr:to>
      <xdr:col>9</xdr:col>
      <xdr:colOff>447676</xdr:colOff>
      <xdr:row>62</xdr:row>
      <xdr:rowOff>105575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458076" y="13030200"/>
          <a:ext cx="838200" cy="43895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63</xdr:row>
      <xdr:rowOff>0</xdr:rowOff>
    </xdr:from>
    <xdr:to>
      <xdr:col>9</xdr:col>
      <xdr:colOff>210016</xdr:colOff>
      <xdr:row>64</xdr:row>
      <xdr:rowOff>339898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077075" y="13554075"/>
          <a:ext cx="981541" cy="530398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87</xdr:row>
      <xdr:rowOff>0</xdr:rowOff>
    </xdr:from>
    <xdr:to>
      <xdr:col>3</xdr:col>
      <xdr:colOff>841321</xdr:colOff>
      <xdr:row>89</xdr:row>
      <xdr:rowOff>57950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114800" y="19288125"/>
          <a:ext cx="841321" cy="43895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981541</xdr:colOff>
      <xdr:row>90</xdr:row>
      <xdr:rowOff>530398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114800" y="19859625"/>
          <a:ext cx="981541" cy="530398"/>
        </a:xfrm>
        <a:prstGeom prst="rect">
          <a:avLst/>
        </a:prstGeom>
      </xdr:spPr>
    </xdr:pic>
    <xdr:clientData/>
  </xdr:twoCellAnchor>
  <xdr:twoCellAnchor>
    <xdr:from>
      <xdr:col>10</xdr:col>
      <xdr:colOff>161925</xdr:colOff>
      <xdr:row>68</xdr:row>
      <xdr:rowOff>161925</xdr:rowOff>
    </xdr:from>
    <xdr:to>
      <xdr:col>13</xdr:col>
      <xdr:colOff>190500</xdr:colOff>
      <xdr:row>71</xdr:row>
      <xdr:rowOff>0</xdr:rowOff>
    </xdr:to>
    <xdr:pic>
      <xdr:nvPicPr>
        <xdr:cNvPr id="1025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477250" y="15325725"/>
          <a:ext cx="23622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142875</xdr:colOff>
      <xdr:row>91</xdr:row>
      <xdr:rowOff>76200</xdr:rowOff>
    </xdr:from>
    <xdr:to>
      <xdr:col>11</xdr:col>
      <xdr:colOff>438150</xdr:colOff>
      <xdr:row>92</xdr:row>
      <xdr:rowOff>69285</xdr:rowOff>
    </xdr:to>
    <xdr:pic>
      <xdr:nvPicPr>
        <xdr:cNvPr id="102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clrChange>
            <a:clrFrom>
              <a:srgbClr val="FFFEFF"/>
            </a:clrFrom>
            <a:clrTo>
              <a:srgbClr val="FFFEFF">
                <a:alpha val="0"/>
              </a:srgbClr>
            </a:clrTo>
          </a:clrChange>
        </a:blip>
        <a:srcRect l="3458" t="9271" r="8794" b="10971"/>
        <a:stretch>
          <a:fillRect/>
        </a:stretch>
      </xdr:blipFill>
      <xdr:spPr bwMode="auto">
        <a:xfrm>
          <a:off x="7991475" y="21231225"/>
          <a:ext cx="1524000" cy="5741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390525</xdr:colOff>
      <xdr:row>75</xdr:row>
      <xdr:rowOff>142875</xdr:rowOff>
    </xdr:from>
    <xdr:to>
      <xdr:col>4</xdr:col>
      <xdr:colOff>384121</xdr:colOff>
      <xdr:row>78</xdr:row>
      <xdr:rowOff>67475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13830300"/>
          <a:ext cx="841321" cy="438950"/>
        </a:xfrm>
        <a:prstGeom prst="rect">
          <a:avLst/>
        </a:prstGeom>
      </xdr:spPr>
    </xdr:pic>
    <xdr:clientData/>
  </xdr:twoCellAnchor>
  <xdr:twoCellAnchor editAs="oneCell">
    <xdr:from>
      <xdr:col>3</xdr:col>
      <xdr:colOff>838201</xdr:colOff>
      <xdr:row>79</xdr:row>
      <xdr:rowOff>133350</xdr:rowOff>
    </xdr:from>
    <xdr:to>
      <xdr:col>4</xdr:col>
      <xdr:colOff>847726</xdr:colOff>
      <xdr:row>80</xdr:row>
      <xdr:rowOff>377998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514976" y="14525625"/>
          <a:ext cx="857250" cy="43514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28</xdr:row>
      <xdr:rowOff>0</xdr:rowOff>
    </xdr:from>
    <xdr:to>
      <xdr:col>6</xdr:col>
      <xdr:colOff>841321</xdr:colOff>
      <xdr:row>29</xdr:row>
      <xdr:rowOff>77000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95875" y="9553575"/>
          <a:ext cx="841321" cy="43895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0</xdr:rowOff>
    </xdr:from>
    <xdr:to>
      <xdr:col>7</xdr:col>
      <xdr:colOff>28575</xdr:colOff>
      <xdr:row>32</xdr:row>
      <xdr:rowOff>12720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095875" y="10296525"/>
          <a:ext cx="904875" cy="488970"/>
        </a:xfrm>
        <a:prstGeom prst="rect">
          <a:avLst/>
        </a:prstGeom>
      </xdr:spPr>
    </xdr:pic>
    <xdr:clientData/>
  </xdr:twoCellAnchor>
  <xdr:twoCellAnchor>
    <xdr:from>
      <xdr:col>6</xdr:col>
      <xdr:colOff>523875</xdr:colOff>
      <xdr:row>1</xdr:row>
      <xdr:rowOff>552450</xdr:rowOff>
    </xdr:from>
    <xdr:to>
      <xdr:col>9</xdr:col>
      <xdr:colOff>352425</xdr:colOff>
      <xdr:row>5</xdr:row>
      <xdr:rowOff>38100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619750" y="742950"/>
          <a:ext cx="23622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247650</xdr:colOff>
      <xdr:row>32</xdr:row>
      <xdr:rowOff>76200</xdr:rowOff>
    </xdr:from>
    <xdr:to>
      <xdr:col>7</xdr:col>
      <xdr:colOff>38100</xdr:colOff>
      <xdr:row>34</xdr:row>
      <xdr:rowOff>52714</xdr:rowOff>
    </xdr:to>
    <xdr:pic>
      <xdr:nvPicPr>
        <xdr:cNvPr id="2049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EFF"/>
            </a:clrFrom>
            <a:clrTo>
              <a:srgbClr val="FFFEFF">
                <a:alpha val="0"/>
              </a:srgbClr>
            </a:clrTo>
          </a:clrChange>
        </a:blip>
        <a:srcRect l="3458" t="9271" r="8794" b="10971"/>
        <a:stretch>
          <a:fillRect/>
        </a:stretch>
      </xdr:blipFill>
      <xdr:spPr bwMode="auto">
        <a:xfrm>
          <a:off x="4429125" y="11296650"/>
          <a:ext cx="1581150" cy="5956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3"/>
  <sheetViews>
    <sheetView tabSelected="1" topLeftCell="A58" workbookViewId="0">
      <selection activeCell="I100" sqref="I100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</cols>
  <sheetData>
    <row r="1" spans="1:16" ht="15.75" x14ac:dyDescent="0.25">
      <c r="B1" s="2" t="s">
        <v>0</v>
      </c>
    </row>
    <row r="3" spans="1:16" s="1" customFormat="1" ht="44.25" x14ac:dyDescent="0.55000000000000004">
      <c r="A3" s="128" t="s">
        <v>1</v>
      </c>
      <c r="B3" s="128"/>
      <c r="C3" s="120" t="s">
        <v>2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3" t="s">
        <v>3</v>
      </c>
    </row>
    <row r="4" spans="1:16" x14ac:dyDescent="0.25">
      <c r="A4" s="129" t="s">
        <v>4</v>
      </c>
      <c r="B4" s="129"/>
      <c r="C4" s="4" t="s">
        <v>5</v>
      </c>
    </row>
    <row r="5" spans="1:16" x14ac:dyDescent="0.25">
      <c r="B5" s="5" t="s">
        <v>6</v>
      </c>
      <c r="C5" s="130" t="s">
        <v>7</v>
      </c>
      <c r="D5" s="130"/>
    </row>
    <row r="6" spans="1:16" x14ac:dyDescent="0.25">
      <c r="B6" s="5" t="s">
        <v>8</v>
      </c>
      <c r="C6" s="130" t="s">
        <v>9</v>
      </c>
      <c r="D6" s="130"/>
    </row>
    <row r="8" spans="1:16" x14ac:dyDescent="0.25">
      <c r="B8" s="5" t="s">
        <v>10</v>
      </c>
      <c r="C8" s="6" t="s">
        <v>11</v>
      </c>
      <c r="D8" s="5" t="s">
        <v>12</v>
      </c>
      <c r="F8" s="5" t="s">
        <v>13</v>
      </c>
      <c r="G8" s="7" t="s">
        <v>14</v>
      </c>
      <c r="H8" s="5"/>
      <c r="K8" s="5" t="s">
        <v>15</v>
      </c>
      <c r="L8" s="5"/>
      <c r="M8" s="125" t="s">
        <v>16</v>
      </c>
      <c r="N8" s="125"/>
      <c r="O8" s="125"/>
    </row>
    <row r="9" spans="1:16" x14ac:dyDescent="0.25">
      <c r="B9" s="5" t="s">
        <v>17</v>
      </c>
      <c r="C9" s="6" t="s">
        <v>18</v>
      </c>
      <c r="D9" s="5"/>
      <c r="F9" s="5" t="s">
        <v>19</v>
      </c>
      <c r="G9" s="8" t="s">
        <v>20</v>
      </c>
      <c r="H9" s="5"/>
      <c r="K9" s="5" t="s">
        <v>21</v>
      </c>
      <c r="L9" s="5"/>
      <c r="M9" s="9">
        <v>3</v>
      </c>
      <c r="N9" s="5"/>
    </row>
    <row r="10" spans="1:16" x14ac:dyDescent="0.25">
      <c r="B10" s="5"/>
      <c r="C10" s="6"/>
      <c r="D10" s="5"/>
      <c r="K10" s="5" t="s">
        <v>22</v>
      </c>
      <c r="L10" s="5"/>
      <c r="M10" s="9">
        <v>10</v>
      </c>
      <c r="N10" s="5" t="s">
        <v>23</v>
      </c>
    </row>
    <row r="12" spans="1:16" x14ac:dyDescent="0.25">
      <c r="A12" s="117" t="s">
        <v>24</v>
      </c>
      <c r="B12" s="117" t="s">
        <v>25</v>
      </c>
      <c r="C12" s="109" t="s">
        <v>26</v>
      </c>
      <c r="D12" s="117" t="s">
        <v>27</v>
      </c>
      <c r="E12" s="124" t="s">
        <v>28</v>
      </c>
      <c r="F12" s="124"/>
      <c r="G12" s="124"/>
      <c r="H12" s="124"/>
      <c r="I12" s="124"/>
      <c r="J12" s="124" t="s">
        <v>29</v>
      </c>
      <c r="K12" s="124"/>
      <c r="L12" s="124" t="s">
        <v>30</v>
      </c>
      <c r="M12" s="124"/>
      <c r="N12" s="117" t="s">
        <v>31</v>
      </c>
      <c r="O12" s="117" t="s">
        <v>32</v>
      </c>
    </row>
    <row r="13" spans="1:16" ht="25.5" x14ac:dyDescent="0.25">
      <c r="A13" s="118"/>
      <c r="B13" s="118"/>
      <c r="C13" s="110"/>
      <c r="D13" s="118"/>
      <c r="E13" s="10" t="s">
        <v>33</v>
      </c>
      <c r="F13" s="10" t="s">
        <v>34</v>
      </c>
      <c r="G13" s="10" t="s">
        <v>35</v>
      </c>
      <c r="H13" s="10" t="s">
        <v>36</v>
      </c>
      <c r="I13" s="10" t="s">
        <v>37</v>
      </c>
      <c r="J13" s="10" t="s">
        <v>38</v>
      </c>
      <c r="K13" s="10" t="s">
        <v>39</v>
      </c>
      <c r="L13" s="10" t="s">
        <v>40</v>
      </c>
      <c r="M13" s="10" t="s">
        <v>41</v>
      </c>
      <c r="N13" s="118"/>
      <c r="O13" s="118"/>
    </row>
    <row r="14" spans="1:16" x14ac:dyDescent="0.25">
      <c r="A14" s="11"/>
      <c r="B14" s="12"/>
      <c r="C14" s="12"/>
      <c r="D14" s="12" t="s">
        <v>42</v>
      </c>
      <c r="E14" s="12" t="s">
        <v>43</v>
      </c>
      <c r="F14" s="12" t="s">
        <v>43</v>
      </c>
      <c r="G14" s="12" t="s">
        <v>44</v>
      </c>
      <c r="H14" s="12" t="s">
        <v>43</v>
      </c>
      <c r="I14" s="12" t="s">
        <v>45</v>
      </c>
      <c r="J14" s="12"/>
      <c r="K14" s="12"/>
      <c r="L14" s="12"/>
      <c r="M14" s="12"/>
      <c r="N14" s="13"/>
      <c r="O14" s="12"/>
    </row>
    <row r="15" spans="1:16" x14ac:dyDescent="0.25">
      <c r="A15" s="11"/>
      <c r="B15" s="12"/>
      <c r="C15" s="14" t="s">
        <v>46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44.25" x14ac:dyDescent="0.55000000000000004">
      <c r="A16" s="15">
        <v>1</v>
      </c>
      <c r="B16" s="16" t="s">
        <v>47</v>
      </c>
      <c r="C16" s="6" t="s">
        <v>48</v>
      </c>
      <c r="D16" s="6"/>
      <c r="E16" s="12"/>
      <c r="F16" s="17">
        <v>1.018</v>
      </c>
      <c r="G16" s="12"/>
      <c r="H16" s="12"/>
      <c r="I16" s="12"/>
      <c r="J16" s="11" t="s">
        <v>49</v>
      </c>
      <c r="K16" s="15">
        <v>1</v>
      </c>
      <c r="L16" s="15">
        <v>74</v>
      </c>
      <c r="M16" s="12"/>
      <c r="N16" s="18"/>
      <c r="O16" s="19">
        <v>75.331999999999994</v>
      </c>
      <c r="P16" s="3" t="s">
        <v>3</v>
      </c>
    </row>
    <row r="17" spans="1:15" x14ac:dyDescent="0.25">
      <c r="A17" s="11"/>
      <c r="B17" s="12"/>
      <c r="C17" s="20" t="s">
        <v>50</v>
      </c>
      <c r="D17" s="12"/>
      <c r="E17" s="12"/>
      <c r="F17" s="12"/>
      <c r="G17" s="12"/>
      <c r="H17" s="12"/>
      <c r="I17" s="12"/>
      <c r="J17" s="12" t="s">
        <v>12</v>
      </c>
      <c r="K17" s="21"/>
      <c r="L17" s="12"/>
      <c r="M17" s="22"/>
      <c r="N17" s="12"/>
      <c r="O17" s="23">
        <v>75.33</v>
      </c>
    </row>
    <row r="18" spans="1:15" x14ac:dyDescent="0.25">
      <c r="C18" s="5" t="s">
        <v>51</v>
      </c>
      <c r="J18" s="5" t="s">
        <v>52</v>
      </c>
      <c r="K18" s="24">
        <v>1.0900000000000001</v>
      </c>
      <c r="L18" s="5"/>
      <c r="M18" s="22" t="s">
        <v>52</v>
      </c>
      <c r="N18" s="5"/>
    </row>
    <row r="19" spans="1:15" x14ac:dyDescent="0.25">
      <c r="C19" s="25" t="s">
        <v>53</v>
      </c>
      <c r="L19" s="5"/>
      <c r="M19" s="26">
        <v>100</v>
      </c>
      <c r="N19" s="5"/>
      <c r="O19" s="19">
        <v>82.111879999999999</v>
      </c>
    </row>
    <row r="20" spans="1:15" x14ac:dyDescent="0.25">
      <c r="C20" s="5" t="s">
        <v>54</v>
      </c>
      <c r="L20" s="5"/>
      <c r="M20" s="15">
        <v>29</v>
      </c>
      <c r="N20" s="5"/>
      <c r="O20" s="19">
        <v>23.812449999999998</v>
      </c>
    </row>
    <row r="21" spans="1:15" x14ac:dyDescent="0.25">
      <c r="C21" s="27" t="s">
        <v>55</v>
      </c>
      <c r="L21" s="5"/>
      <c r="M21" s="15">
        <v>3</v>
      </c>
      <c r="N21" s="5"/>
      <c r="O21" s="19">
        <v>2.4633600000000002</v>
      </c>
    </row>
    <row r="22" spans="1:15" x14ac:dyDescent="0.25">
      <c r="B22" s="5" t="s">
        <v>45</v>
      </c>
      <c r="C22" s="27" t="s">
        <v>56</v>
      </c>
      <c r="L22" s="5"/>
      <c r="M22" s="28">
        <v>1.5</v>
      </c>
      <c r="N22" s="5"/>
      <c r="O22" s="19">
        <v>1.2316800000000001</v>
      </c>
    </row>
    <row r="23" spans="1:15" x14ac:dyDescent="0.25">
      <c r="B23" s="5" t="s">
        <v>45</v>
      </c>
      <c r="C23" s="27" t="s">
        <v>57</v>
      </c>
      <c r="L23" s="5"/>
      <c r="M23" s="28">
        <v>2.5</v>
      </c>
      <c r="N23" s="5"/>
      <c r="O23" s="19">
        <v>2.0528</v>
      </c>
    </row>
    <row r="24" spans="1:15" x14ac:dyDescent="0.25">
      <c r="B24" s="5" t="s">
        <v>45</v>
      </c>
      <c r="C24" s="27" t="s">
        <v>58</v>
      </c>
      <c r="L24" s="5"/>
      <c r="M24" s="15">
        <v>5</v>
      </c>
      <c r="N24" s="5"/>
      <c r="O24" s="19">
        <v>4.1055900000000003</v>
      </c>
    </row>
    <row r="25" spans="1:15" x14ac:dyDescent="0.25">
      <c r="B25" s="5" t="s">
        <v>45</v>
      </c>
      <c r="C25" s="27" t="s">
        <v>59</v>
      </c>
      <c r="L25" s="5"/>
      <c r="M25" s="29">
        <v>4.3600000000000003</v>
      </c>
      <c r="N25" s="5"/>
      <c r="O25" s="19">
        <v>3.5800800000000002</v>
      </c>
    </row>
    <row r="26" spans="1:15" x14ac:dyDescent="0.25">
      <c r="B26" s="5" t="s">
        <v>45</v>
      </c>
      <c r="C26" s="27" t="s">
        <v>60</v>
      </c>
      <c r="L26" s="5"/>
      <c r="M26" s="29">
        <v>2.14</v>
      </c>
      <c r="N26" s="5"/>
      <c r="O26" s="19">
        <v>1.75719</v>
      </c>
    </row>
    <row r="27" spans="1:15" x14ac:dyDescent="0.25">
      <c r="B27" s="5" t="s">
        <v>45</v>
      </c>
      <c r="C27" s="27" t="s">
        <v>61</v>
      </c>
      <c r="L27" s="5"/>
      <c r="M27" s="28">
        <v>7.5</v>
      </c>
      <c r="N27" s="5"/>
      <c r="O27" s="19">
        <v>6.1583899999999998</v>
      </c>
    </row>
    <row r="28" spans="1:15" x14ac:dyDescent="0.25">
      <c r="B28" s="5" t="s">
        <v>45</v>
      </c>
      <c r="C28" s="27" t="s">
        <v>62</v>
      </c>
      <c r="L28" s="5"/>
      <c r="M28" s="15">
        <v>3</v>
      </c>
      <c r="N28" s="5"/>
      <c r="O28" s="19">
        <v>2.4633600000000002</v>
      </c>
    </row>
    <row r="29" spans="1:15" x14ac:dyDescent="0.25">
      <c r="C29" s="4" t="s">
        <v>63</v>
      </c>
      <c r="N29" s="5"/>
      <c r="O29" s="30">
        <v>105.92433</v>
      </c>
    </row>
    <row r="30" spans="1:15" x14ac:dyDescent="0.25">
      <c r="C30" s="5" t="s">
        <v>64</v>
      </c>
      <c r="L30" s="5"/>
      <c r="M30" s="22" t="s">
        <v>52</v>
      </c>
      <c r="N30" s="5"/>
    </row>
    <row r="31" spans="1:15" x14ac:dyDescent="0.25">
      <c r="C31" s="5" t="s">
        <v>65</v>
      </c>
      <c r="L31" s="5"/>
      <c r="M31" s="28">
        <v>45.5</v>
      </c>
      <c r="N31" s="5"/>
      <c r="O31" s="19">
        <v>48.19558</v>
      </c>
    </row>
    <row r="32" spans="1:15" x14ac:dyDescent="0.25">
      <c r="C32" s="5" t="s">
        <v>66</v>
      </c>
      <c r="L32" s="5"/>
      <c r="M32" s="28">
        <v>45.5</v>
      </c>
      <c r="N32" s="5"/>
      <c r="O32" s="19">
        <v>48.19558</v>
      </c>
    </row>
    <row r="33" spans="1:16" x14ac:dyDescent="0.25">
      <c r="C33" s="5" t="s">
        <v>67</v>
      </c>
      <c r="L33" s="5"/>
      <c r="M33" s="15">
        <v>39</v>
      </c>
      <c r="N33" s="5"/>
      <c r="O33" s="19">
        <v>41.31</v>
      </c>
    </row>
    <row r="34" spans="1:16" x14ac:dyDescent="0.25">
      <c r="C34" s="5" t="s">
        <v>68</v>
      </c>
      <c r="L34" s="5"/>
      <c r="M34" s="28">
        <v>2.5</v>
      </c>
      <c r="N34" s="5"/>
      <c r="O34" s="19">
        <v>2.64811</v>
      </c>
    </row>
    <row r="35" spans="1:16" x14ac:dyDescent="0.25">
      <c r="C35" s="5" t="s">
        <v>69</v>
      </c>
      <c r="L35" s="5"/>
      <c r="M35" s="15">
        <v>7</v>
      </c>
      <c r="N35" s="5"/>
      <c r="O35" s="19">
        <v>7.4146999999999998</v>
      </c>
    </row>
    <row r="36" spans="1:16" x14ac:dyDescent="0.25">
      <c r="C36" s="5" t="s">
        <v>70</v>
      </c>
      <c r="L36" s="5"/>
      <c r="M36" s="15">
        <v>6</v>
      </c>
      <c r="N36" s="5"/>
      <c r="O36" s="19">
        <v>6.3559400000000004</v>
      </c>
    </row>
    <row r="37" spans="1:16" x14ac:dyDescent="0.25">
      <c r="L37" s="5"/>
      <c r="M37" s="31">
        <v>100</v>
      </c>
      <c r="N37" s="5"/>
    </row>
    <row r="38" spans="1:16" x14ac:dyDescent="0.25">
      <c r="A38" s="117" t="s">
        <v>24</v>
      </c>
      <c r="B38" s="117" t="s">
        <v>25</v>
      </c>
      <c r="C38" s="109" t="s">
        <v>26</v>
      </c>
      <c r="D38" s="117" t="s">
        <v>27</v>
      </c>
      <c r="E38" s="124" t="s">
        <v>28</v>
      </c>
      <c r="F38" s="124"/>
      <c r="G38" s="124"/>
      <c r="H38" s="124"/>
      <c r="I38" s="124"/>
      <c r="J38" s="124" t="s">
        <v>29</v>
      </c>
      <c r="K38" s="124"/>
      <c r="L38" s="124" t="s">
        <v>30</v>
      </c>
      <c r="M38" s="124"/>
      <c r="N38" s="117" t="s">
        <v>31</v>
      </c>
      <c r="O38" s="117" t="s">
        <v>32</v>
      </c>
    </row>
    <row r="39" spans="1:16" ht="38.25" x14ac:dyDescent="0.25">
      <c r="A39" s="118"/>
      <c r="B39" s="118"/>
      <c r="C39" s="110"/>
      <c r="D39" s="118"/>
      <c r="E39" s="32" t="s">
        <v>71</v>
      </c>
      <c r="F39" s="32" t="s">
        <v>34</v>
      </c>
      <c r="G39" s="33"/>
      <c r="H39" s="32"/>
      <c r="I39" s="32" t="s">
        <v>37</v>
      </c>
      <c r="J39" s="10" t="s">
        <v>38</v>
      </c>
      <c r="K39" s="10" t="s">
        <v>39</v>
      </c>
      <c r="L39" s="10" t="s">
        <v>72</v>
      </c>
      <c r="M39" s="10" t="s">
        <v>73</v>
      </c>
      <c r="N39" s="118"/>
      <c r="O39" s="118"/>
    </row>
    <row r="40" spans="1:16" x14ac:dyDescent="0.25">
      <c r="A40" s="11"/>
      <c r="B40" s="12"/>
      <c r="C40" s="12"/>
      <c r="D40" s="12" t="s">
        <v>42</v>
      </c>
      <c r="E40" s="12" t="s">
        <v>74</v>
      </c>
      <c r="F40" s="12" t="s">
        <v>74</v>
      </c>
      <c r="G40" s="12"/>
      <c r="H40" s="12"/>
      <c r="I40" s="12" t="s">
        <v>75</v>
      </c>
      <c r="J40" s="12"/>
      <c r="K40" s="12"/>
      <c r="L40" s="12"/>
      <c r="M40" s="12"/>
      <c r="N40" s="13"/>
      <c r="O40" s="12"/>
    </row>
    <row r="41" spans="1:16" x14ac:dyDescent="0.25">
      <c r="A41" s="11"/>
      <c r="B41" s="12"/>
      <c r="C41" s="14" t="s">
        <v>76</v>
      </c>
      <c r="D41" s="14"/>
      <c r="E41" s="12"/>
      <c r="F41" s="12"/>
      <c r="G41" s="12"/>
      <c r="H41" s="12"/>
      <c r="I41" s="12"/>
      <c r="J41" s="12"/>
      <c r="K41" s="12"/>
      <c r="L41" s="12"/>
      <c r="M41" s="12"/>
      <c r="N41" s="13"/>
      <c r="O41" s="12"/>
    </row>
    <row r="42" spans="1:16" ht="44.25" x14ac:dyDescent="0.55000000000000004">
      <c r="A42" s="15">
        <v>1</v>
      </c>
      <c r="B42" s="16" t="s">
        <v>77</v>
      </c>
      <c r="C42" s="6" t="s">
        <v>78</v>
      </c>
      <c r="D42" s="6"/>
      <c r="E42" s="12"/>
      <c r="F42" s="17">
        <v>1.036</v>
      </c>
      <c r="G42" s="12"/>
      <c r="H42" s="12"/>
      <c r="I42" s="12"/>
      <c r="J42" s="11" t="s">
        <v>79</v>
      </c>
      <c r="K42" s="34">
        <v>0.16</v>
      </c>
      <c r="L42" s="15">
        <v>216</v>
      </c>
      <c r="M42" s="12"/>
      <c r="N42" s="18"/>
      <c r="O42" s="19">
        <v>35.804160000000003</v>
      </c>
      <c r="P42" s="3" t="s">
        <v>3</v>
      </c>
    </row>
    <row r="43" spans="1:16" x14ac:dyDescent="0.25">
      <c r="A43" s="11"/>
      <c r="B43" s="12"/>
      <c r="C43" s="20" t="s">
        <v>50</v>
      </c>
      <c r="D43" s="12"/>
      <c r="E43" s="12"/>
      <c r="F43" s="12"/>
      <c r="G43" s="12"/>
      <c r="H43" s="12"/>
      <c r="I43" s="12"/>
      <c r="J43" s="12" t="s">
        <v>12</v>
      </c>
      <c r="K43" s="21"/>
      <c r="L43" s="12"/>
      <c r="M43" s="22"/>
      <c r="N43" s="12"/>
      <c r="O43" s="23">
        <v>35.799999999999997</v>
      </c>
    </row>
    <row r="44" spans="1:16" x14ac:dyDescent="0.25">
      <c r="C44" s="5" t="s">
        <v>51</v>
      </c>
      <c r="J44" s="5" t="s">
        <v>52</v>
      </c>
      <c r="K44" s="24">
        <v>1.0900000000000001</v>
      </c>
      <c r="L44" s="5"/>
      <c r="M44" s="35" t="s">
        <v>52</v>
      </c>
      <c r="N44" s="5"/>
      <c r="O44" s="36"/>
    </row>
    <row r="45" spans="1:16" x14ac:dyDescent="0.25">
      <c r="C45" s="25" t="s">
        <v>80</v>
      </c>
      <c r="L45" s="5"/>
      <c r="M45" s="11"/>
      <c r="N45" s="5"/>
      <c r="O45" s="19">
        <v>39.026530000000001</v>
      </c>
    </row>
    <row r="46" spans="1:16" x14ac:dyDescent="0.25">
      <c r="C46" s="5" t="s">
        <v>81</v>
      </c>
      <c r="L46" s="5"/>
      <c r="M46" s="11"/>
      <c r="N46" s="5"/>
      <c r="O46" s="19">
        <v>8.9761399999999991</v>
      </c>
    </row>
    <row r="47" spans="1:16" x14ac:dyDescent="0.25">
      <c r="B47" s="5" t="s">
        <v>82</v>
      </c>
      <c r="C47" s="27" t="s">
        <v>56</v>
      </c>
      <c r="L47" s="5"/>
      <c r="M47" s="37">
        <v>1.5</v>
      </c>
      <c r="N47" s="5"/>
      <c r="O47" s="19">
        <v>0.58540000000000003</v>
      </c>
    </row>
    <row r="48" spans="1:16" x14ac:dyDescent="0.25">
      <c r="B48" s="5" t="s">
        <v>82</v>
      </c>
      <c r="C48" s="27" t="s">
        <v>57</v>
      </c>
      <c r="L48" s="5"/>
      <c r="M48" s="37">
        <v>1.5</v>
      </c>
      <c r="N48" s="5"/>
      <c r="O48" s="19">
        <v>0.58540000000000003</v>
      </c>
    </row>
    <row r="49" spans="2:15" x14ac:dyDescent="0.25">
      <c r="B49" s="5" t="s">
        <v>82</v>
      </c>
      <c r="C49" s="27" t="s">
        <v>58</v>
      </c>
      <c r="L49" s="5"/>
      <c r="M49" s="38">
        <v>3</v>
      </c>
      <c r="N49" s="5"/>
      <c r="O49" s="19">
        <v>1.17079</v>
      </c>
    </row>
    <row r="50" spans="2:15" x14ac:dyDescent="0.25">
      <c r="B50" s="5" t="s">
        <v>82</v>
      </c>
      <c r="C50" s="27" t="s">
        <v>83</v>
      </c>
      <c r="L50" s="5"/>
      <c r="M50" s="39">
        <v>4.3600000000000003</v>
      </c>
      <c r="N50" s="5"/>
      <c r="O50" s="19">
        <v>1.70156</v>
      </c>
    </row>
    <row r="51" spans="2:15" x14ac:dyDescent="0.25">
      <c r="B51" s="5" t="s">
        <v>82</v>
      </c>
      <c r="C51" s="27" t="s">
        <v>60</v>
      </c>
      <c r="L51" s="5"/>
      <c r="M51" s="39">
        <v>2.14</v>
      </c>
      <c r="N51" s="5"/>
      <c r="O51" s="19">
        <v>0.83520000000000005</v>
      </c>
    </row>
    <row r="52" spans="2:15" x14ac:dyDescent="0.25">
      <c r="B52" s="5" t="s">
        <v>82</v>
      </c>
      <c r="C52" s="27" t="s">
        <v>61</v>
      </c>
      <c r="L52" s="5"/>
      <c r="M52" s="37">
        <v>7.5</v>
      </c>
      <c r="N52" s="5"/>
      <c r="O52" s="19">
        <v>2.92699</v>
      </c>
    </row>
    <row r="53" spans="2:15" x14ac:dyDescent="0.25">
      <c r="B53" s="5" t="s">
        <v>82</v>
      </c>
      <c r="C53" s="27" t="s">
        <v>62</v>
      </c>
      <c r="L53" s="5"/>
      <c r="M53" s="38">
        <v>3</v>
      </c>
      <c r="N53" s="5"/>
      <c r="O53" s="19">
        <v>1.1708000000000001</v>
      </c>
    </row>
    <row r="54" spans="2:15" x14ac:dyDescent="0.25">
      <c r="C54" s="4" t="s">
        <v>84</v>
      </c>
      <c r="N54" s="5"/>
      <c r="O54" s="30">
        <v>48.002670000000002</v>
      </c>
    </row>
    <row r="55" spans="2:15" x14ac:dyDescent="0.25">
      <c r="C55" s="5" t="s">
        <v>64</v>
      </c>
      <c r="L55" s="5"/>
      <c r="M55" s="22" t="s">
        <v>52</v>
      </c>
      <c r="N55" s="5"/>
    </row>
    <row r="56" spans="2:15" x14ac:dyDescent="0.25">
      <c r="C56" s="5" t="s">
        <v>85</v>
      </c>
      <c r="L56" s="5"/>
      <c r="M56" s="28">
        <v>82.5</v>
      </c>
      <c r="N56" s="5"/>
      <c r="O56" s="19">
        <v>39.602179999999997</v>
      </c>
    </row>
    <row r="57" spans="2:15" x14ac:dyDescent="0.25">
      <c r="C57" s="5" t="s">
        <v>86</v>
      </c>
      <c r="L57" s="5"/>
      <c r="M57" s="37">
        <v>82.5</v>
      </c>
      <c r="N57" s="5"/>
      <c r="O57" s="19">
        <v>39.602179999999997</v>
      </c>
    </row>
    <row r="58" spans="2:15" x14ac:dyDescent="0.25">
      <c r="C58" s="5" t="s">
        <v>87</v>
      </c>
      <c r="L58" s="5"/>
      <c r="M58" s="37">
        <v>0.5</v>
      </c>
      <c r="N58" s="5"/>
      <c r="O58" s="19">
        <v>0.24001</v>
      </c>
    </row>
    <row r="59" spans="2:15" x14ac:dyDescent="0.25">
      <c r="C59" s="5" t="s">
        <v>88</v>
      </c>
      <c r="L59" s="5"/>
      <c r="M59" s="38">
        <v>7</v>
      </c>
      <c r="N59" s="5"/>
      <c r="O59" s="19">
        <v>3.3601899999999998</v>
      </c>
    </row>
    <row r="60" spans="2:15" x14ac:dyDescent="0.25">
      <c r="C60" s="5" t="s">
        <v>89</v>
      </c>
      <c r="L60" s="5"/>
      <c r="M60" s="38">
        <v>10</v>
      </c>
      <c r="N60" s="5"/>
      <c r="O60" s="19">
        <v>4.8002900000000004</v>
      </c>
    </row>
    <row r="61" spans="2:15" x14ac:dyDescent="0.25">
      <c r="L61" s="5"/>
      <c r="M61" s="31">
        <v>100</v>
      </c>
      <c r="N61" s="5"/>
    </row>
    <row r="62" spans="2:15" x14ac:dyDescent="0.25">
      <c r="C62" s="5" t="s">
        <v>90</v>
      </c>
      <c r="D62" s="126" t="s">
        <v>91</v>
      </c>
      <c r="E62" s="127"/>
      <c r="F62" s="127"/>
      <c r="G62" s="127"/>
      <c r="H62" s="127"/>
      <c r="K62" s="40" t="s">
        <v>92</v>
      </c>
    </row>
    <row r="65" spans="1:16" s="1" customFormat="1" ht="37.5" customHeight="1" x14ac:dyDescent="0.25">
      <c r="C65" s="5" t="s">
        <v>93</v>
      </c>
      <c r="D65" s="126" t="s">
        <v>94</v>
      </c>
      <c r="E65" s="127"/>
      <c r="F65" s="127"/>
      <c r="G65" s="127"/>
      <c r="H65" s="127"/>
      <c r="K65" s="40" t="s">
        <v>95</v>
      </c>
    </row>
    <row r="66" spans="1:16" s="1" customFormat="1" x14ac:dyDescent="0.25">
      <c r="A66" s="41" t="s">
        <v>96</v>
      </c>
      <c r="L66" s="119" t="s">
        <v>97</v>
      </c>
      <c r="M66" s="119"/>
      <c r="N66" s="119"/>
      <c r="O66" s="119"/>
    </row>
    <row r="67" spans="1:16" ht="44.25" x14ac:dyDescent="0.55000000000000004">
      <c r="C67" s="120" t="s">
        <v>2</v>
      </c>
      <c r="D67" s="120"/>
      <c r="E67" s="120"/>
      <c r="F67" s="120"/>
      <c r="G67" s="120"/>
      <c r="H67" s="120"/>
      <c r="I67" s="120"/>
      <c r="J67" s="120"/>
      <c r="K67" s="120"/>
      <c r="L67" s="121" t="s">
        <v>98</v>
      </c>
      <c r="M67" s="121"/>
      <c r="N67" s="121"/>
      <c r="O67" s="121"/>
      <c r="P67" s="3" t="s">
        <v>3</v>
      </c>
    </row>
    <row r="68" spans="1:16" x14ac:dyDescent="0.25">
      <c r="L68" s="122"/>
      <c r="M68" s="122"/>
      <c r="N68" s="122"/>
      <c r="O68" s="122"/>
    </row>
    <row r="69" spans="1:16" ht="72" customHeight="1" x14ac:dyDescent="0.25">
      <c r="M69" s="123" t="s">
        <v>99</v>
      </c>
      <c r="N69" s="123"/>
      <c r="O69" s="123"/>
    </row>
    <row r="70" spans="1:16" s="1" customFormat="1" x14ac:dyDescent="0.25">
      <c r="O70" s="42" t="s">
        <v>100</v>
      </c>
    </row>
    <row r="72" spans="1:16" x14ac:dyDescent="0.25">
      <c r="I72" s="116" t="s">
        <v>101</v>
      </c>
      <c r="J72" s="116"/>
      <c r="K72" s="116"/>
      <c r="L72" s="116"/>
      <c r="M72" s="116"/>
      <c r="N72" s="116"/>
      <c r="O72" s="116"/>
    </row>
    <row r="73" spans="1:16" ht="44.25" x14ac:dyDescent="0.55000000000000004">
      <c r="B73" s="5"/>
      <c r="C73" s="109" t="s">
        <v>102</v>
      </c>
      <c r="D73" s="111" t="s">
        <v>103</v>
      </c>
      <c r="E73" s="111"/>
      <c r="F73" s="111"/>
      <c r="G73" s="111"/>
      <c r="H73" s="112" t="s">
        <v>104</v>
      </c>
      <c r="I73" s="112"/>
      <c r="J73" s="112"/>
      <c r="K73" s="112"/>
      <c r="L73" s="113" t="s">
        <v>105</v>
      </c>
      <c r="M73" s="113"/>
      <c r="N73" s="113"/>
      <c r="P73" s="3" t="s">
        <v>3</v>
      </c>
    </row>
    <row r="74" spans="1:16" ht="25.5" x14ac:dyDescent="0.25">
      <c r="B74" s="5"/>
      <c r="C74" s="110"/>
      <c r="D74" s="43" t="s">
        <v>106</v>
      </c>
      <c r="E74" s="114" t="s">
        <v>107</v>
      </c>
      <c r="F74" s="114"/>
      <c r="G74" s="44" t="s">
        <v>108</v>
      </c>
      <c r="H74" s="43" t="s">
        <v>109</v>
      </c>
      <c r="I74" s="45" t="s">
        <v>106</v>
      </c>
      <c r="J74" s="22" t="s">
        <v>110</v>
      </c>
      <c r="K74" s="45" t="s">
        <v>111</v>
      </c>
      <c r="L74" s="43" t="s">
        <v>106</v>
      </c>
      <c r="M74" s="22" t="s">
        <v>110</v>
      </c>
      <c r="N74" s="22" t="s">
        <v>111</v>
      </c>
    </row>
    <row r="75" spans="1:16" x14ac:dyDescent="0.25">
      <c r="B75" s="5"/>
      <c r="C75" s="46" t="s">
        <v>112</v>
      </c>
      <c r="D75" s="47">
        <v>158.54481999999999</v>
      </c>
      <c r="E75" s="115"/>
      <c r="F75" s="115"/>
      <c r="G75" s="48"/>
      <c r="H75" s="49"/>
      <c r="I75" s="47">
        <v>957.76941999999997</v>
      </c>
      <c r="J75" s="50"/>
      <c r="K75" s="51">
        <v>1149.32331</v>
      </c>
      <c r="L75" s="51">
        <v>1122.1563599999999</v>
      </c>
      <c r="M75" s="50"/>
      <c r="N75" s="52">
        <v>1346.58762</v>
      </c>
    </row>
    <row r="76" spans="1:16" x14ac:dyDescent="0.25">
      <c r="B76" s="5"/>
      <c r="C76" s="53" t="s">
        <v>113</v>
      </c>
      <c r="D76" s="54">
        <v>3.4609999999999999</v>
      </c>
      <c r="E76" s="107">
        <v>1.03</v>
      </c>
      <c r="F76" s="107"/>
      <c r="G76" s="55">
        <v>1</v>
      </c>
      <c r="H76" s="56">
        <v>3.99</v>
      </c>
      <c r="I76" s="57">
        <v>13.80939</v>
      </c>
      <c r="J76" s="58">
        <v>20</v>
      </c>
      <c r="K76" s="57">
        <v>16.571269999999998</v>
      </c>
      <c r="L76" s="57">
        <v>16.179569999999998</v>
      </c>
      <c r="M76" s="58">
        <v>20</v>
      </c>
      <c r="N76" s="59">
        <v>19.415479999999999</v>
      </c>
    </row>
    <row r="77" spans="1:16" x14ac:dyDescent="0.25">
      <c r="B77" s="5"/>
      <c r="C77" s="53" t="s">
        <v>114</v>
      </c>
      <c r="D77" s="57">
        <v>7.6371399999999996</v>
      </c>
      <c r="E77" s="107">
        <v>1.03</v>
      </c>
      <c r="F77" s="107"/>
      <c r="G77" s="55">
        <v>1</v>
      </c>
      <c r="H77" s="56">
        <v>3.99</v>
      </c>
      <c r="I77" s="57">
        <v>30.472190000000001</v>
      </c>
      <c r="J77" s="58">
        <v>20</v>
      </c>
      <c r="K77" s="57">
        <v>36.566630000000004</v>
      </c>
      <c r="L77" s="57">
        <v>35.702289999999998</v>
      </c>
      <c r="M77" s="58">
        <v>20</v>
      </c>
      <c r="N77" s="59">
        <v>42.842750000000002</v>
      </c>
    </row>
    <row r="78" spans="1:16" x14ac:dyDescent="0.25">
      <c r="B78" s="5"/>
      <c r="C78" s="53" t="s">
        <v>115</v>
      </c>
      <c r="D78" s="57">
        <v>40.79025</v>
      </c>
      <c r="E78" s="107">
        <v>1.03</v>
      </c>
      <c r="F78" s="107"/>
      <c r="G78" s="48"/>
      <c r="H78" s="56">
        <v>4.99</v>
      </c>
      <c r="I78" s="57">
        <v>203.54335</v>
      </c>
      <c r="J78" s="58">
        <v>20</v>
      </c>
      <c r="K78" s="57">
        <v>244.25201999999999</v>
      </c>
      <c r="L78" s="57">
        <v>238.47855000000001</v>
      </c>
      <c r="M78" s="58">
        <v>20</v>
      </c>
      <c r="N78" s="59">
        <v>286.17426</v>
      </c>
    </row>
    <row r="79" spans="1:16" x14ac:dyDescent="0.25">
      <c r="B79" s="5"/>
      <c r="C79" s="53" t="s">
        <v>116</v>
      </c>
      <c r="D79" s="57">
        <v>49.641449999999999</v>
      </c>
      <c r="E79" s="107">
        <v>1.03</v>
      </c>
      <c r="F79" s="107"/>
      <c r="G79" s="48"/>
      <c r="H79" s="56">
        <v>7.56</v>
      </c>
      <c r="I79" s="57">
        <v>375.28935999999999</v>
      </c>
      <c r="J79" s="58">
        <v>20</v>
      </c>
      <c r="K79" s="57">
        <v>450.34723000000002</v>
      </c>
      <c r="L79" s="57">
        <v>439.70222000000001</v>
      </c>
      <c r="M79" s="58">
        <v>20</v>
      </c>
      <c r="N79" s="59">
        <v>527.64265999999998</v>
      </c>
    </row>
    <row r="80" spans="1:16" x14ac:dyDescent="0.25">
      <c r="B80" s="5"/>
      <c r="C80" s="53" t="s">
        <v>117</v>
      </c>
      <c r="D80" s="60">
        <v>42.549300000000002</v>
      </c>
      <c r="E80" s="107">
        <v>1.03</v>
      </c>
      <c r="F80" s="107"/>
      <c r="G80" s="48"/>
      <c r="H80" s="56">
        <v>4.4400000000000004</v>
      </c>
      <c r="I80" s="57">
        <v>188.91889</v>
      </c>
      <c r="J80" s="58">
        <v>20</v>
      </c>
      <c r="K80" s="57">
        <v>226.70267000000001</v>
      </c>
      <c r="L80" s="57">
        <v>221.34402</v>
      </c>
      <c r="M80" s="58">
        <v>20</v>
      </c>
      <c r="N80" s="59">
        <v>265.61282</v>
      </c>
    </row>
    <row r="81" spans="1:15" x14ac:dyDescent="0.25">
      <c r="B81" s="5"/>
      <c r="C81" s="53" t="s">
        <v>118</v>
      </c>
      <c r="D81" s="57">
        <v>0.24721000000000001</v>
      </c>
      <c r="E81" s="107">
        <v>1.03</v>
      </c>
      <c r="F81" s="107"/>
      <c r="G81" s="48"/>
      <c r="H81" s="56">
        <v>15.23</v>
      </c>
      <c r="I81" s="57">
        <v>3.7650100000000002</v>
      </c>
      <c r="J81" s="58">
        <v>20</v>
      </c>
      <c r="K81" s="57">
        <v>4.5180100000000003</v>
      </c>
      <c r="L81" s="57">
        <v>4.4112200000000001</v>
      </c>
      <c r="M81" s="58">
        <v>20</v>
      </c>
      <c r="N81" s="59">
        <v>5.2934599999999996</v>
      </c>
    </row>
    <row r="82" spans="1:15" x14ac:dyDescent="0.25">
      <c r="B82" s="5"/>
      <c r="C82" s="53" t="s">
        <v>119</v>
      </c>
      <c r="D82" s="57">
        <v>2.7275499999999999</v>
      </c>
      <c r="E82" s="107">
        <v>1.03</v>
      </c>
      <c r="F82" s="107"/>
      <c r="G82" s="48"/>
      <c r="H82" s="56">
        <v>15.23</v>
      </c>
      <c r="I82" s="57">
        <v>41.540590000000002</v>
      </c>
      <c r="J82" s="58">
        <v>20</v>
      </c>
      <c r="K82" s="57">
        <v>49.848709999999997</v>
      </c>
      <c r="L82" s="57">
        <v>48.67042</v>
      </c>
      <c r="M82" s="58">
        <v>20</v>
      </c>
      <c r="N82" s="59">
        <v>58.404499999999999</v>
      </c>
    </row>
    <row r="83" spans="1:15" x14ac:dyDescent="0.25">
      <c r="B83" s="5"/>
      <c r="C83" s="53" t="s">
        <v>120</v>
      </c>
      <c r="D83" s="60">
        <v>4.9443000000000001</v>
      </c>
      <c r="E83" s="107">
        <v>1.03</v>
      </c>
      <c r="F83" s="107"/>
      <c r="G83" s="48"/>
      <c r="H83" s="56">
        <v>8.74</v>
      </c>
      <c r="I83" s="57">
        <v>43.213180000000001</v>
      </c>
      <c r="J83" s="58">
        <v>20</v>
      </c>
      <c r="K83" s="57">
        <v>51.855820000000001</v>
      </c>
      <c r="L83" s="57">
        <v>50.63008</v>
      </c>
      <c r="M83" s="58">
        <v>20</v>
      </c>
      <c r="N83" s="59">
        <v>60.756100000000004</v>
      </c>
    </row>
    <row r="84" spans="1:15" x14ac:dyDescent="0.25">
      <c r="B84" s="5"/>
      <c r="C84" s="53" t="s">
        <v>121</v>
      </c>
      <c r="D84" s="57">
        <v>6.5466199999999999</v>
      </c>
      <c r="E84" s="107">
        <v>1.03</v>
      </c>
      <c r="F84" s="107"/>
      <c r="G84" s="48"/>
      <c r="H84" s="56">
        <v>8.74</v>
      </c>
      <c r="I84" s="57">
        <v>57.217460000000003</v>
      </c>
      <c r="J84" s="58">
        <v>20</v>
      </c>
      <c r="K84" s="57">
        <v>68.66095</v>
      </c>
      <c r="L84" s="57">
        <v>67.037989999999994</v>
      </c>
      <c r="M84" s="58">
        <v>20</v>
      </c>
      <c r="N84" s="59">
        <v>80.445589999999996</v>
      </c>
    </row>
    <row r="85" spans="1:15" x14ac:dyDescent="0.25">
      <c r="C85" s="50" t="s">
        <v>122</v>
      </c>
      <c r="D85" s="47">
        <v>49.44276</v>
      </c>
      <c r="E85" s="108"/>
      <c r="F85" s="108"/>
      <c r="G85" s="61"/>
      <c r="H85" s="49"/>
      <c r="I85" s="47">
        <v>264.33093000000002</v>
      </c>
      <c r="J85" s="50"/>
      <c r="K85" s="47">
        <v>317.19711999999998</v>
      </c>
      <c r="L85" s="47">
        <v>309.69941999999998</v>
      </c>
      <c r="M85" s="50"/>
      <c r="N85" s="62">
        <v>371.63929999999999</v>
      </c>
    </row>
    <row r="86" spans="1:15" x14ac:dyDescent="0.25">
      <c r="C86" s="50" t="s">
        <v>123</v>
      </c>
      <c r="D86" s="47">
        <v>109.10205999999999</v>
      </c>
      <c r="E86" s="108"/>
      <c r="F86" s="108"/>
      <c r="G86" s="61"/>
      <c r="H86" s="49"/>
      <c r="I86" s="47">
        <v>693.43849</v>
      </c>
      <c r="J86" s="50"/>
      <c r="K86" s="47">
        <v>832.12618999999995</v>
      </c>
      <c r="L86" s="47">
        <v>812.45694000000003</v>
      </c>
      <c r="M86" s="50"/>
      <c r="N86" s="62">
        <v>974.94831999999997</v>
      </c>
    </row>
    <row r="88" spans="1:15" x14ac:dyDescent="0.25">
      <c r="A88" s="5" t="s">
        <v>12</v>
      </c>
      <c r="B88" s="5" t="s">
        <v>90</v>
      </c>
      <c r="C88" s="40" t="s">
        <v>91</v>
      </c>
      <c r="E88" s="40" t="s">
        <v>92</v>
      </c>
      <c r="F88" s="63"/>
      <c r="G88" s="63"/>
      <c r="H88" s="64"/>
    </row>
    <row r="90" spans="1:15" x14ac:dyDescent="0.25">
      <c r="K90" s="65" t="s">
        <v>124</v>
      </c>
    </row>
    <row r="91" spans="1:15" ht="45" customHeight="1" x14ac:dyDescent="0.25">
      <c r="A91" s="5" t="s">
        <v>12</v>
      </c>
      <c r="B91" s="5" t="s">
        <v>93</v>
      </c>
      <c r="C91" s="102" t="s">
        <v>94</v>
      </c>
      <c r="D91" s="105"/>
      <c r="E91" s="104" t="s">
        <v>95</v>
      </c>
      <c r="F91" s="103"/>
      <c r="G91" s="103"/>
      <c r="H91" s="64"/>
      <c r="K91" s="66" t="s">
        <v>125</v>
      </c>
    </row>
    <row r="92" spans="1:15" ht="45.75" customHeight="1" x14ac:dyDescent="0.25">
      <c r="K92" s="106" t="s">
        <v>126</v>
      </c>
      <c r="L92" s="106"/>
      <c r="M92" s="106"/>
      <c r="N92" s="106"/>
      <c r="O92" s="106"/>
    </row>
    <row r="93" spans="1:15" x14ac:dyDescent="0.25">
      <c r="K93" s="106" t="s">
        <v>127</v>
      </c>
      <c r="L93" s="106"/>
      <c r="M93" s="106"/>
      <c r="N93" s="106"/>
      <c r="O93" s="106"/>
    </row>
  </sheetData>
  <mergeCells count="50">
    <mergeCell ref="J12:K12"/>
    <mergeCell ref="M8:O8"/>
    <mergeCell ref="D62:H62"/>
    <mergeCell ref="D65:H65"/>
    <mergeCell ref="A3:B3"/>
    <mergeCell ref="C3:O3"/>
    <mergeCell ref="A4:B4"/>
    <mergeCell ref="C5:D5"/>
    <mergeCell ref="C6:D6"/>
    <mergeCell ref="L12:M12"/>
    <mergeCell ref="N12:N13"/>
    <mergeCell ref="O12:O13"/>
    <mergeCell ref="A38:A39"/>
    <mergeCell ref="B38:B39"/>
    <mergeCell ref="C38:C39"/>
    <mergeCell ref="D38:D39"/>
    <mergeCell ref="A12:A13"/>
    <mergeCell ref="B12:B13"/>
    <mergeCell ref="C12:C13"/>
    <mergeCell ref="D12:D13"/>
    <mergeCell ref="E12:I12"/>
    <mergeCell ref="I72:O72"/>
    <mergeCell ref="N38:N39"/>
    <mergeCell ref="O38:O39"/>
    <mergeCell ref="L66:O66"/>
    <mergeCell ref="C67:K67"/>
    <mergeCell ref="L67:O68"/>
    <mergeCell ref="M69:O69"/>
    <mergeCell ref="J38:K38"/>
    <mergeCell ref="L38:M38"/>
    <mergeCell ref="E38:I38"/>
    <mergeCell ref="E81:F81"/>
    <mergeCell ref="C73:C74"/>
    <mergeCell ref="D73:G73"/>
    <mergeCell ref="H73:K73"/>
    <mergeCell ref="L73:N73"/>
    <mergeCell ref="E74:F74"/>
    <mergeCell ref="E75:F75"/>
    <mergeCell ref="E76:F76"/>
    <mergeCell ref="E77:F77"/>
    <mergeCell ref="E78:F78"/>
    <mergeCell ref="E79:F79"/>
    <mergeCell ref="E80:F80"/>
    <mergeCell ref="K93:O93"/>
    <mergeCell ref="E82:F82"/>
    <mergeCell ref="E83:F83"/>
    <mergeCell ref="E84:F84"/>
    <mergeCell ref="E85:F85"/>
    <mergeCell ref="E86:F86"/>
    <mergeCell ref="K92:O92"/>
  </mergeCells>
  <pageMargins left="0.7" right="0.1388888888888889" top="0.75" bottom="0.75" header="0.3" footer="0.3"/>
  <pageSetup paperSize="9" scale="47" fitToHeight="0" orientation="portrait" r:id="rId1"/>
  <rowBreaks count="1" manualBreakCount="1">
    <brk id="6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opLeftCell="A34" workbookViewId="0">
      <selection activeCell="E81" sqref="E81"/>
    </sheetView>
  </sheetViews>
  <sheetFormatPr defaultColWidth="9" defaultRowHeight="15" x14ac:dyDescent="0.25"/>
  <cols>
    <col min="1" max="1" width="4.5703125" style="1" customWidth="1"/>
    <col min="2" max="2" width="17.5703125" style="1" customWidth="1"/>
    <col min="3" max="3" width="48" style="1" customWidth="1"/>
    <col min="4" max="4" width="12.7109375" style="1" customWidth="1"/>
    <col min="5" max="5" width="13" style="1" customWidth="1"/>
    <col min="6" max="6" width="12" style="1" customWidth="1"/>
    <col min="7" max="7" width="13.7109375" style="1" customWidth="1"/>
    <col min="8" max="8" width="1.85546875" style="1" customWidth="1"/>
  </cols>
  <sheetData>
    <row r="1" spans="1:8" s="1" customFormat="1" ht="12.95" customHeight="1" x14ac:dyDescent="0.25"/>
    <row r="2" spans="1:8" s="1" customFormat="1" ht="12.95" customHeight="1" x14ac:dyDescent="0.25">
      <c r="B2" s="67" t="s">
        <v>6</v>
      </c>
      <c r="C2" s="134" t="s">
        <v>7</v>
      </c>
      <c r="D2" s="134"/>
      <c r="E2" s="134"/>
    </row>
    <row r="3" spans="1:8" s="1" customFormat="1" ht="12.95" customHeight="1" x14ac:dyDescent="0.25">
      <c r="C3" s="138" t="s">
        <v>128</v>
      </c>
      <c r="D3" s="138"/>
      <c r="E3" s="138"/>
    </row>
    <row r="4" spans="1:8" s="1" customFormat="1" ht="12.95" customHeight="1" x14ac:dyDescent="0.25">
      <c r="B4" s="67" t="s">
        <v>129</v>
      </c>
    </row>
    <row r="5" spans="1:8" s="1" customFormat="1" ht="12.95" customHeight="1" x14ac:dyDescent="0.25">
      <c r="C5" s="67" t="s">
        <v>130</v>
      </c>
    </row>
    <row r="6" spans="1:8" s="1" customFormat="1" ht="12.95" customHeight="1" x14ac:dyDescent="0.25">
      <c r="B6" s="134" t="s">
        <v>131</v>
      </c>
      <c r="C6" s="134"/>
      <c r="D6" s="134"/>
      <c r="E6" s="134"/>
      <c r="F6" s="134"/>
      <c r="G6" s="134"/>
    </row>
    <row r="7" spans="1:8" s="1" customFormat="1" ht="12.95" customHeight="1" x14ac:dyDescent="0.25"/>
    <row r="8" spans="1:8" s="1" customFormat="1" ht="12.95" customHeight="1" x14ac:dyDescent="0.25"/>
    <row r="9" spans="1:8" s="1" customFormat="1" ht="12.95" customHeight="1" x14ac:dyDescent="0.25">
      <c r="B9" s="139" t="s">
        <v>132</v>
      </c>
      <c r="C9" s="139"/>
      <c r="D9" s="139"/>
      <c r="E9" s="139"/>
      <c r="F9" s="139"/>
      <c r="G9" s="139"/>
    </row>
    <row r="10" spans="1:8" s="1" customFormat="1" ht="12.95" customHeight="1" x14ac:dyDescent="0.25"/>
    <row r="11" spans="1:8" s="1" customFormat="1" ht="12.95" customHeight="1" x14ac:dyDescent="0.25">
      <c r="B11" s="68" t="s">
        <v>133</v>
      </c>
      <c r="C11" s="69" t="s">
        <v>5</v>
      </c>
    </row>
    <row r="12" spans="1:8" s="1" customFormat="1" ht="50.1" customHeight="1" x14ac:dyDescent="0.55000000000000004">
      <c r="B12" s="140" t="s">
        <v>2</v>
      </c>
      <c r="C12" s="140"/>
      <c r="D12" s="140"/>
      <c r="E12" s="140"/>
      <c r="F12" s="140"/>
      <c r="G12" s="140"/>
      <c r="H12" s="3" t="s">
        <v>3</v>
      </c>
    </row>
    <row r="13" spans="1:8" s="1" customFormat="1" ht="12.95" customHeight="1" x14ac:dyDescent="0.25">
      <c r="B13" s="70"/>
      <c r="C13" s="138" t="s">
        <v>134</v>
      </c>
      <c r="D13" s="138"/>
      <c r="E13" s="138"/>
      <c r="F13" s="138"/>
      <c r="G13" s="138"/>
    </row>
    <row r="14" spans="1:8" s="1" customFormat="1" ht="12.95" customHeight="1" x14ac:dyDescent="0.25">
      <c r="B14" s="134" t="s">
        <v>135</v>
      </c>
      <c r="C14" s="134"/>
      <c r="D14" s="134"/>
      <c r="E14" s="134"/>
      <c r="F14" s="134"/>
      <c r="G14" s="134"/>
    </row>
    <row r="15" spans="1:8" s="1" customFormat="1" ht="12.95" customHeight="1" x14ac:dyDescent="0.25">
      <c r="A15" s="71"/>
      <c r="B15" s="71"/>
      <c r="C15" s="71"/>
      <c r="D15" s="71"/>
      <c r="E15" s="71"/>
      <c r="F15" s="71"/>
      <c r="G15" s="71" t="s">
        <v>136</v>
      </c>
    </row>
    <row r="16" spans="1:8" s="1" customFormat="1" ht="12.95" customHeight="1" x14ac:dyDescent="0.25">
      <c r="A16" s="135" t="s">
        <v>137</v>
      </c>
      <c r="B16" s="135" t="s">
        <v>138</v>
      </c>
      <c r="C16" s="135" t="s">
        <v>139</v>
      </c>
      <c r="D16" s="137" t="s">
        <v>140</v>
      </c>
      <c r="E16" s="137"/>
      <c r="F16" s="137"/>
      <c r="G16" s="135" t="s">
        <v>141</v>
      </c>
    </row>
    <row r="17" spans="1:7" s="1" customFormat="1" ht="39.950000000000003" customHeight="1" x14ac:dyDescent="0.25">
      <c r="A17" s="136"/>
      <c r="B17" s="136"/>
      <c r="C17" s="136"/>
      <c r="D17" s="72" t="s">
        <v>142</v>
      </c>
      <c r="E17" s="72" t="s">
        <v>143</v>
      </c>
      <c r="F17" s="72" t="s">
        <v>144</v>
      </c>
      <c r="G17" s="136"/>
    </row>
    <row r="18" spans="1:7" s="1" customFormat="1" ht="12.95" customHeight="1" x14ac:dyDescent="0.25">
      <c r="A18" s="73">
        <v>1</v>
      </c>
      <c r="B18" s="73">
        <v>2</v>
      </c>
      <c r="C18" s="73">
        <v>3</v>
      </c>
      <c r="D18" s="73">
        <v>4</v>
      </c>
      <c r="E18" s="73">
        <v>5</v>
      </c>
      <c r="F18" s="73">
        <v>6</v>
      </c>
      <c r="G18" s="73">
        <v>7</v>
      </c>
    </row>
    <row r="19" spans="1:7" s="1" customFormat="1" ht="12.95" customHeight="1" x14ac:dyDescent="0.25">
      <c r="A19" s="74"/>
      <c r="B19" s="131" t="s">
        <v>145</v>
      </c>
      <c r="C19" s="131"/>
      <c r="D19" s="131"/>
      <c r="E19" s="131"/>
      <c r="F19" s="131"/>
      <c r="G19" s="131"/>
    </row>
    <row r="20" spans="1:7" s="1" customFormat="1" ht="14.1" customHeight="1" x14ac:dyDescent="0.25">
      <c r="A20" s="74"/>
      <c r="B20" s="75"/>
      <c r="C20" s="74" t="s">
        <v>146</v>
      </c>
      <c r="D20" s="74"/>
      <c r="E20" s="74"/>
      <c r="F20" s="76">
        <v>0</v>
      </c>
      <c r="G20" s="76">
        <v>0</v>
      </c>
    </row>
    <row r="21" spans="1:7" s="1" customFormat="1" ht="12.95" customHeight="1" x14ac:dyDescent="0.25">
      <c r="A21" s="74"/>
      <c r="B21" s="75"/>
      <c r="C21" s="74" t="s">
        <v>147</v>
      </c>
      <c r="D21" s="74"/>
      <c r="E21" s="74"/>
      <c r="F21" s="77"/>
      <c r="G21" s="77"/>
    </row>
    <row r="22" spans="1:7" s="1" customFormat="1" ht="12.95" customHeight="1" x14ac:dyDescent="0.25">
      <c r="A22" s="74"/>
      <c r="B22" s="75"/>
      <c r="C22" s="74" t="s">
        <v>148</v>
      </c>
      <c r="D22" s="74"/>
      <c r="E22" s="74"/>
      <c r="F22" s="76">
        <v>2.4633600000000002</v>
      </c>
      <c r="G22" s="76">
        <v>2.4633600000000002</v>
      </c>
    </row>
    <row r="23" spans="1:7" s="1" customFormat="1" ht="12.95" customHeight="1" x14ac:dyDescent="0.25">
      <c r="A23" s="74"/>
      <c r="B23" s="75"/>
      <c r="C23" s="75" t="s">
        <v>149</v>
      </c>
      <c r="D23" s="74"/>
      <c r="E23" s="74"/>
      <c r="F23" s="78">
        <v>2.4633600000000002</v>
      </c>
      <c r="G23" s="78">
        <v>2.4633600000000002</v>
      </c>
    </row>
    <row r="24" spans="1:7" s="1" customFormat="1" ht="12.95" customHeight="1" x14ac:dyDescent="0.25">
      <c r="A24" s="75"/>
      <c r="B24" s="75"/>
      <c r="C24" s="75" t="s">
        <v>150</v>
      </c>
      <c r="D24" s="78">
        <v>604.54787999999996</v>
      </c>
      <c r="E24" s="78">
        <v>216.27037999999999</v>
      </c>
      <c r="F24" s="78">
        <v>2.4633600000000002</v>
      </c>
      <c r="G24" s="78">
        <v>823.28161999999998</v>
      </c>
    </row>
    <row r="25" spans="1:7" s="1" customFormat="1" ht="12.95" customHeight="1" x14ac:dyDescent="0.25">
      <c r="A25" s="74"/>
      <c r="B25" s="75"/>
      <c r="C25" s="74" t="s">
        <v>151</v>
      </c>
      <c r="D25" s="76">
        <v>-4.0000000000000003E-5</v>
      </c>
      <c r="E25" s="77"/>
      <c r="F25" s="76">
        <v>0</v>
      </c>
      <c r="G25" s="76">
        <v>-4.0000000000000003E-5</v>
      </c>
    </row>
    <row r="26" spans="1:7" s="1" customFormat="1" ht="12.95" customHeight="1" x14ac:dyDescent="0.25">
      <c r="A26" s="74"/>
      <c r="B26" s="75"/>
      <c r="C26" s="74" t="s">
        <v>152</v>
      </c>
      <c r="D26" s="76">
        <v>218.88614999999999</v>
      </c>
      <c r="E26" s="77"/>
      <c r="F26" s="77"/>
      <c r="G26" s="76">
        <v>218.88614999999999</v>
      </c>
    </row>
    <row r="27" spans="1:7" s="1" customFormat="1" ht="12.95" customHeight="1" x14ac:dyDescent="0.25">
      <c r="A27" s="74"/>
      <c r="B27" s="75"/>
      <c r="C27" s="74" t="s">
        <v>153</v>
      </c>
      <c r="D27" s="76">
        <v>385.66178000000002</v>
      </c>
      <c r="E27" s="76">
        <v>216.27037999999999</v>
      </c>
      <c r="F27" s="76">
        <v>2.4633600000000002</v>
      </c>
      <c r="G27" s="76">
        <v>604.39550999999994</v>
      </c>
    </row>
    <row r="28" spans="1:7" s="1" customFormat="1" ht="12.95" customHeight="1" x14ac:dyDescent="0.25">
      <c r="A28" s="74"/>
      <c r="B28" s="131" t="s">
        <v>154</v>
      </c>
      <c r="C28" s="131"/>
      <c r="D28" s="131"/>
      <c r="E28" s="131"/>
      <c r="F28" s="131"/>
      <c r="G28" s="131"/>
    </row>
    <row r="29" spans="1:7" s="1" customFormat="1" ht="12.95" customHeight="1" x14ac:dyDescent="0.25">
      <c r="A29" s="74"/>
      <c r="B29" s="74" t="s">
        <v>155</v>
      </c>
      <c r="C29" s="74" t="s">
        <v>156</v>
      </c>
      <c r="D29" s="76">
        <v>2.0000000000000002E-5</v>
      </c>
      <c r="E29" s="74"/>
      <c r="F29" s="74"/>
      <c r="G29" s="76">
        <v>2.0000000000000002E-5</v>
      </c>
    </row>
    <row r="30" spans="1:7" s="1" customFormat="1" ht="12.95" customHeight="1" x14ac:dyDescent="0.25">
      <c r="A30" s="74"/>
      <c r="B30" s="74" t="s">
        <v>155</v>
      </c>
      <c r="C30" s="74" t="s">
        <v>157</v>
      </c>
      <c r="D30" s="76">
        <v>5.1852200000000002</v>
      </c>
      <c r="E30" s="74"/>
      <c r="F30" s="74"/>
      <c r="G30" s="76">
        <v>5.1852200000000002</v>
      </c>
    </row>
    <row r="31" spans="1:7" s="1" customFormat="1" ht="12.95" customHeight="1" x14ac:dyDescent="0.25">
      <c r="A31" s="74"/>
      <c r="B31" s="74" t="s">
        <v>155</v>
      </c>
      <c r="C31" s="74" t="s">
        <v>158</v>
      </c>
      <c r="D31" s="76">
        <v>10.90967</v>
      </c>
      <c r="E31" s="74"/>
      <c r="F31" s="74"/>
      <c r="G31" s="76">
        <v>10.90967</v>
      </c>
    </row>
    <row r="32" spans="1:7" s="1" customFormat="1" ht="12.95" customHeight="1" x14ac:dyDescent="0.25">
      <c r="A32" s="75"/>
      <c r="B32" s="75"/>
      <c r="C32" s="75" t="s">
        <v>159</v>
      </c>
      <c r="D32" s="78">
        <v>16.094899999999999</v>
      </c>
      <c r="E32" s="79"/>
      <c r="F32" s="79"/>
      <c r="G32" s="78">
        <v>16.094899999999999</v>
      </c>
    </row>
    <row r="33" spans="1:7" s="1" customFormat="1" ht="12.95" customHeight="1" x14ac:dyDescent="0.25">
      <c r="A33" s="75"/>
      <c r="B33" s="75"/>
      <c r="C33" s="75" t="s">
        <v>160</v>
      </c>
      <c r="D33" s="78">
        <v>620.64278000000002</v>
      </c>
      <c r="E33" s="78">
        <v>216.27037999999999</v>
      </c>
      <c r="F33" s="78">
        <v>2.4633600000000002</v>
      </c>
      <c r="G33" s="78">
        <v>839.37652000000003</v>
      </c>
    </row>
    <row r="34" spans="1:7" s="1" customFormat="1" ht="12.95" customHeight="1" x14ac:dyDescent="0.25">
      <c r="A34" s="74"/>
      <c r="B34" s="131" t="s">
        <v>161</v>
      </c>
      <c r="C34" s="131"/>
      <c r="D34" s="131"/>
      <c r="E34" s="131"/>
      <c r="F34" s="131"/>
      <c r="G34" s="131"/>
    </row>
    <row r="35" spans="1:7" s="1" customFormat="1" ht="12.95" customHeight="1" x14ac:dyDescent="0.25">
      <c r="A35" s="74"/>
      <c r="B35" s="72" t="s">
        <v>162</v>
      </c>
      <c r="C35" s="74" t="s">
        <v>163</v>
      </c>
      <c r="D35" s="76">
        <v>3.0000000000000001E-5</v>
      </c>
      <c r="E35" s="74"/>
      <c r="F35" s="74"/>
      <c r="G35" s="76">
        <v>3.0000000000000001E-5</v>
      </c>
    </row>
    <row r="36" spans="1:7" s="1" customFormat="1" ht="12.95" customHeight="1" x14ac:dyDescent="0.25">
      <c r="A36" s="74"/>
      <c r="B36" s="72" t="s">
        <v>162</v>
      </c>
      <c r="C36" s="74" t="s">
        <v>164</v>
      </c>
      <c r="D36" s="76">
        <v>5.1852200000000002</v>
      </c>
      <c r="E36" s="74"/>
      <c r="F36" s="74"/>
      <c r="G36" s="76">
        <v>5.1852200000000002</v>
      </c>
    </row>
    <row r="37" spans="1:7" s="1" customFormat="1" ht="12.95" customHeight="1" x14ac:dyDescent="0.25">
      <c r="A37" s="74"/>
      <c r="B37" s="72" t="s">
        <v>162</v>
      </c>
      <c r="C37" s="74" t="s">
        <v>165</v>
      </c>
      <c r="D37" s="76">
        <v>18.182780000000001</v>
      </c>
      <c r="E37" s="74"/>
      <c r="F37" s="74"/>
      <c r="G37" s="76">
        <v>18.182780000000001</v>
      </c>
    </row>
    <row r="38" spans="1:7" s="1" customFormat="1" ht="12.95" customHeight="1" x14ac:dyDescent="0.25">
      <c r="A38" s="75"/>
      <c r="B38" s="75"/>
      <c r="C38" s="75" t="s">
        <v>166</v>
      </c>
      <c r="D38" s="78">
        <v>23.368020000000001</v>
      </c>
      <c r="E38" s="79"/>
      <c r="F38" s="79"/>
      <c r="G38" s="78">
        <v>23.368020000000001</v>
      </c>
    </row>
    <row r="39" spans="1:7" s="1" customFormat="1" ht="12.95" customHeight="1" x14ac:dyDescent="0.25">
      <c r="A39" s="75"/>
      <c r="B39" s="75"/>
      <c r="C39" s="75" t="s">
        <v>167</v>
      </c>
      <c r="D39" s="78">
        <v>644.01080000000002</v>
      </c>
      <c r="E39" s="78">
        <v>216.27037999999999</v>
      </c>
      <c r="F39" s="78">
        <v>2.4633600000000002</v>
      </c>
      <c r="G39" s="78">
        <v>862.74454000000003</v>
      </c>
    </row>
    <row r="40" spans="1:7" s="1" customFormat="1" ht="12.95" customHeight="1" x14ac:dyDescent="0.25">
      <c r="A40" s="75"/>
      <c r="B40" s="131" t="s">
        <v>168</v>
      </c>
      <c r="C40" s="131"/>
      <c r="D40" s="131"/>
      <c r="E40" s="131"/>
      <c r="F40" s="131"/>
      <c r="G40" s="131"/>
    </row>
    <row r="41" spans="1:7" s="1" customFormat="1" ht="12.95" customHeight="1" x14ac:dyDescent="0.25">
      <c r="A41" s="74"/>
      <c r="B41" s="74"/>
      <c r="C41" s="74" t="s">
        <v>169</v>
      </c>
      <c r="D41" s="77"/>
      <c r="E41" s="74"/>
      <c r="F41" s="74"/>
      <c r="G41" s="77"/>
    </row>
    <row r="42" spans="1:7" s="1" customFormat="1" ht="12.95" customHeight="1" x14ac:dyDescent="0.25">
      <c r="A42" s="74"/>
      <c r="B42" s="74"/>
      <c r="C42" s="74" t="s">
        <v>170</v>
      </c>
      <c r="D42" s="76">
        <v>3.7555700000000001</v>
      </c>
      <c r="E42" s="74"/>
      <c r="F42" s="74"/>
      <c r="G42" s="76">
        <v>3.7555700000000001</v>
      </c>
    </row>
    <row r="43" spans="1:7" s="1" customFormat="1" ht="12.95" customHeight="1" x14ac:dyDescent="0.25">
      <c r="A43" s="74"/>
      <c r="B43" s="74"/>
      <c r="C43" s="74" t="s">
        <v>171</v>
      </c>
      <c r="D43" s="76">
        <v>14.869160000000001</v>
      </c>
      <c r="E43" s="74"/>
      <c r="F43" s="74"/>
      <c r="G43" s="76">
        <v>14.869160000000001</v>
      </c>
    </row>
    <row r="44" spans="1:7" s="1" customFormat="1" ht="12.95" customHeight="1" x14ac:dyDescent="0.25">
      <c r="A44" s="74"/>
      <c r="B44" s="74" t="s">
        <v>155</v>
      </c>
      <c r="C44" s="74" t="s">
        <v>172</v>
      </c>
      <c r="D44" s="74"/>
      <c r="E44" s="74"/>
      <c r="F44" s="77"/>
      <c r="G44" s="77"/>
    </row>
    <row r="45" spans="1:7" s="1" customFormat="1" ht="12.95" customHeight="1" x14ac:dyDescent="0.25">
      <c r="A45" s="74"/>
      <c r="B45" s="74" t="s">
        <v>155</v>
      </c>
      <c r="C45" s="74" t="s">
        <v>173</v>
      </c>
      <c r="D45" s="74"/>
      <c r="E45" s="74"/>
      <c r="F45" s="76">
        <v>4.4112200000000001</v>
      </c>
      <c r="G45" s="76">
        <v>4.4112200000000001</v>
      </c>
    </row>
    <row r="46" spans="1:7" s="1" customFormat="1" ht="12.95" customHeight="1" x14ac:dyDescent="0.25">
      <c r="A46" s="74"/>
      <c r="B46" s="72" t="s">
        <v>155</v>
      </c>
      <c r="C46" s="74" t="s">
        <v>174</v>
      </c>
      <c r="D46" s="74"/>
      <c r="E46" s="74"/>
      <c r="F46" s="76">
        <v>48.67042</v>
      </c>
      <c r="G46" s="76">
        <v>48.67042</v>
      </c>
    </row>
    <row r="47" spans="1:7" s="1" customFormat="1" ht="12.95" customHeight="1" x14ac:dyDescent="0.25">
      <c r="A47" s="74"/>
      <c r="B47" s="74" t="s">
        <v>155</v>
      </c>
      <c r="C47" s="74" t="s">
        <v>175</v>
      </c>
      <c r="D47" s="74"/>
      <c r="E47" s="74"/>
      <c r="F47" s="76">
        <v>0</v>
      </c>
      <c r="G47" s="76">
        <v>0</v>
      </c>
    </row>
    <row r="48" spans="1:7" s="1" customFormat="1" ht="12.95" customHeight="1" x14ac:dyDescent="0.25">
      <c r="A48" s="74"/>
      <c r="B48" s="74" t="s">
        <v>155</v>
      </c>
      <c r="C48" s="74" t="s">
        <v>176</v>
      </c>
      <c r="D48" s="74"/>
      <c r="E48" s="74"/>
      <c r="F48" s="76">
        <v>32.045409999999997</v>
      </c>
      <c r="G48" s="76">
        <v>32.045409999999997</v>
      </c>
    </row>
    <row r="49" spans="1:7" s="1" customFormat="1" ht="12.95" customHeight="1" x14ac:dyDescent="0.25">
      <c r="A49" s="74"/>
      <c r="B49" s="74" t="s">
        <v>155</v>
      </c>
      <c r="C49" s="74" t="s">
        <v>177</v>
      </c>
      <c r="D49" s="74"/>
      <c r="E49" s="74"/>
      <c r="F49" s="76">
        <v>26.37764</v>
      </c>
      <c r="G49" s="76">
        <v>26.37764</v>
      </c>
    </row>
    <row r="50" spans="1:7" s="1" customFormat="1" ht="12.95" customHeight="1" x14ac:dyDescent="0.25">
      <c r="A50" s="75"/>
      <c r="B50" s="75"/>
      <c r="C50" s="75" t="s">
        <v>178</v>
      </c>
      <c r="D50" s="78">
        <v>18.62472</v>
      </c>
      <c r="E50" s="74"/>
      <c r="F50" s="78">
        <v>111.50469</v>
      </c>
      <c r="G50" s="78">
        <v>130.12941000000001</v>
      </c>
    </row>
    <row r="51" spans="1:7" s="1" customFormat="1" ht="12.95" customHeight="1" x14ac:dyDescent="0.25">
      <c r="A51" s="75"/>
      <c r="B51" s="75"/>
      <c r="C51" s="75" t="s">
        <v>179</v>
      </c>
      <c r="D51" s="78">
        <v>662.63553000000002</v>
      </c>
      <c r="E51" s="78">
        <v>216.27037999999999</v>
      </c>
      <c r="F51" s="78">
        <v>113.96805000000001</v>
      </c>
      <c r="G51" s="78">
        <v>992.87395000000004</v>
      </c>
    </row>
    <row r="52" spans="1:7" s="1" customFormat="1" ht="12.95" customHeight="1" x14ac:dyDescent="0.25">
      <c r="A52" s="75"/>
      <c r="B52" s="131" t="s">
        <v>180</v>
      </c>
      <c r="C52" s="131"/>
      <c r="D52" s="131"/>
      <c r="E52" s="131"/>
      <c r="F52" s="131"/>
      <c r="G52" s="131"/>
    </row>
    <row r="53" spans="1:7" s="1" customFormat="1" ht="12.95" customHeight="1" x14ac:dyDescent="0.25">
      <c r="A53" s="74"/>
      <c r="B53" s="72"/>
      <c r="C53" s="74" t="s">
        <v>151</v>
      </c>
      <c r="D53" s="74"/>
      <c r="E53" s="74"/>
      <c r="F53" s="77"/>
      <c r="G53" s="77"/>
    </row>
    <row r="54" spans="1:7" s="1" customFormat="1" ht="12.95" customHeight="1" x14ac:dyDescent="0.25">
      <c r="A54" s="74"/>
      <c r="B54" s="72"/>
      <c r="C54" s="74" t="s">
        <v>152</v>
      </c>
      <c r="D54" s="74"/>
      <c r="E54" s="74"/>
      <c r="F54" s="76">
        <v>17.424130000000002</v>
      </c>
      <c r="G54" s="76">
        <v>17.424130000000002</v>
      </c>
    </row>
    <row r="55" spans="1:7" s="1" customFormat="1" ht="12.95" customHeight="1" x14ac:dyDescent="0.25">
      <c r="A55" s="74"/>
      <c r="B55" s="72"/>
      <c r="C55" s="74" t="s">
        <v>153</v>
      </c>
      <c r="D55" s="74"/>
      <c r="E55" s="74"/>
      <c r="F55" s="76">
        <v>36.660350000000001</v>
      </c>
      <c r="G55" s="76">
        <v>36.660350000000001</v>
      </c>
    </row>
    <row r="56" spans="1:7" s="1" customFormat="1" ht="12.95" customHeight="1" x14ac:dyDescent="0.25">
      <c r="A56" s="75"/>
      <c r="B56" s="75"/>
      <c r="C56" s="75" t="s">
        <v>181</v>
      </c>
      <c r="D56" s="75"/>
      <c r="E56" s="75"/>
      <c r="F56" s="78">
        <v>54.084479999999999</v>
      </c>
      <c r="G56" s="78">
        <v>54.084479999999999</v>
      </c>
    </row>
    <row r="57" spans="1:7" s="1" customFormat="1" ht="12.95" customHeight="1" x14ac:dyDescent="0.25">
      <c r="A57" s="75"/>
      <c r="B57" s="75"/>
      <c r="C57" s="75" t="s">
        <v>182</v>
      </c>
      <c r="D57" s="78">
        <v>662.63553000000002</v>
      </c>
      <c r="E57" s="78">
        <v>216.27037999999999</v>
      </c>
      <c r="F57" s="78">
        <v>168.05252999999999</v>
      </c>
      <c r="G57" s="80">
        <v>1046.9584299999999</v>
      </c>
    </row>
    <row r="58" spans="1:7" s="1" customFormat="1" ht="12.95" customHeight="1" x14ac:dyDescent="0.25">
      <c r="A58" s="75"/>
      <c r="B58" s="131" t="s">
        <v>183</v>
      </c>
      <c r="C58" s="131"/>
      <c r="D58" s="131"/>
      <c r="E58" s="131"/>
      <c r="F58" s="131"/>
      <c r="G58" s="131"/>
    </row>
    <row r="59" spans="1:7" s="1" customFormat="1" ht="12.95" customHeight="1" x14ac:dyDescent="0.25">
      <c r="A59" s="74"/>
      <c r="B59" s="74"/>
      <c r="C59" s="74" t="s">
        <v>184</v>
      </c>
      <c r="D59" s="74"/>
      <c r="E59" s="74"/>
      <c r="F59" s="77"/>
      <c r="G59" s="77"/>
    </row>
    <row r="60" spans="1:7" s="1" customFormat="1" ht="12.95" customHeight="1" x14ac:dyDescent="0.25">
      <c r="A60" s="74"/>
      <c r="B60" s="72"/>
      <c r="C60" s="72" t="s">
        <v>185</v>
      </c>
      <c r="D60" s="74"/>
      <c r="E60" s="74"/>
      <c r="F60" s="76">
        <v>15.8087</v>
      </c>
      <c r="G60" s="76">
        <v>15.8087</v>
      </c>
    </row>
    <row r="61" spans="1:7" s="1" customFormat="1" ht="12.95" customHeight="1" x14ac:dyDescent="0.25">
      <c r="A61" s="74"/>
      <c r="B61" s="74"/>
      <c r="C61" s="74" t="s">
        <v>186</v>
      </c>
      <c r="D61" s="74"/>
      <c r="E61" s="74"/>
      <c r="F61" s="76">
        <v>34.883920000000003</v>
      </c>
      <c r="G61" s="76">
        <v>34.883920000000003</v>
      </c>
    </row>
    <row r="62" spans="1:7" s="1" customFormat="1" ht="12.95" customHeight="1" x14ac:dyDescent="0.25">
      <c r="A62" s="74"/>
      <c r="B62" s="74"/>
      <c r="C62" s="74" t="s">
        <v>187</v>
      </c>
      <c r="D62" s="74"/>
      <c r="E62" s="74"/>
      <c r="F62" s="76">
        <v>50.692630000000001</v>
      </c>
      <c r="G62" s="76">
        <v>50.692630000000001</v>
      </c>
    </row>
    <row r="63" spans="1:7" s="1" customFormat="1" ht="12.95" customHeight="1" x14ac:dyDescent="0.25">
      <c r="A63" s="75"/>
      <c r="B63" s="75"/>
      <c r="C63" s="75" t="s">
        <v>188</v>
      </c>
      <c r="D63" s="79"/>
      <c r="E63" s="79"/>
      <c r="F63" s="79"/>
      <c r="G63" s="80">
        <v>1097.6510499999999</v>
      </c>
    </row>
    <row r="64" spans="1:7" s="1" customFormat="1" ht="12.95" customHeight="1" x14ac:dyDescent="0.25">
      <c r="A64" s="74"/>
      <c r="B64" s="75"/>
      <c r="C64" s="74" t="s">
        <v>151</v>
      </c>
      <c r="D64" s="77"/>
      <c r="E64" s="77"/>
      <c r="F64" s="77"/>
      <c r="G64" s="77"/>
    </row>
    <row r="65" spans="1:8" s="1" customFormat="1" ht="12.95" customHeight="1" x14ac:dyDescent="0.25">
      <c r="A65" s="74"/>
      <c r="B65" s="75"/>
      <c r="C65" s="74" t="s">
        <v>152</v>
      </c>
      <c r="D65" s="76">
        <v>233.01214999999999</v>
      </c>
      <c r="E65" s="77"/>
      <c r="F65" s="76">
        <v>69.689459999999997</v>
      </c>
      <c r="G65" s="76">
        <v>302.70161000000002</v>
      </c>
    </row>
    <row r="66" spans="1:8" s="1" customFormat="1" ht="12.95" customHeight="1" x14ac:dyDescent="0.25">
      <c r="A66" s="74"/>
      <c r="B66" s="75"/>
      <c r="C66" s="74" t="s">
        <v>153</v>
      </c>
      <c r="D66" s="76">
        <v>429.62338</v>
      </c>
      <c r="E66" s="76">
        <v>216.27037999999999</v>
      </c>
      <c r="F66" s="76">
        <v>149.05569</v>
      </c>
      <c r="G66" s="76">
        <v>794.94943999999998</v>
      </c>
    </row>
    <row r="67" spans="1:8" s="1" customFormat="1" ht="12.95" customHeight="1" x14ac:dyDescent="0.25">
      <c r="A67" s="75"/>
      <c r="B67" s="131" t="s">
        <v>189</v>
      </c>
      <c r="C67" s="131"/>
      <c r="D67" s="131"/>
      <c r="E67" s="131"/>
      <c r="F67" s="131"/>
      <c r="G67" s="131"/>
    </row>
    <row r="68" spans="1:8" s="1" customFormat="1" ht="69.95" customHeight="1" x14ac:dyDescent="0.8">
      <c r="A68" s="74"/>
      <c r="B68" s="72" t="s">
        <v>190</v>
      </c>
      <c r="C68" s="72" t="s">
        <v>191</v>
      </c>
      <c r="D68" s="81">
        <v>15.54524</v>
      </c>
      <c r="E68" s="81">
        <v>5.0736400000000001</v>
      </c>
      <c r="F68" s="81">
        <v>3.8864200000000002</v>
      </c>
      <c r="G68" s="81">
        <v>24.505310000000001</v>
      </c>
      <c r="H68" s="82" t="s">
        <v>3</v>
      </c>
    </row>
    <row r="69" spans="1:8" s="1" customFormat="1" ht="12.95" customHeight="1" x14ac:dyDescent="0.25">
      <c r="A69" s="75"/>
      <c r="B69" s="75" t="s">
        <v>192</v>
      </c>
      <c r="C69" s="75"/>
      <c r="D69" s="83">
        <v>678.18077000000005</v>
      </c>
      <c r="E69" s="83">
        <v>221.34402</v>
      </c>
      <c r="F69" s="83">
        <v>222.63157000000001</v>
      </c>
      <c r="G69" s="84">
        <v>1122.1563599999999</v>
      </c>
    </row>
    <row r="70" spans="1:8" s="1" customFormat="1" ht="12.95" customHeight="1" x14ac:dyDescent="0.25">
      <c r="A70" s="75"/>
      <c r="B70" s="75"/>
      <c r="C70" s="75" t="s">
        <v>193</v>
      </c>
      <c r="D70" s="75"/>
      <c r="E70" s="75"/>
      <c r="F70" s="79"/>
      <c r="G70" s="75"/>
    </row>
    <row r="71" spans="1:8" s="1" customFormat="1" ht="12.95" customHeight="1" x14ac:dyDescent="0.25">
      <c r="A71" s="75"/>
      <c r="B71" s="75"/>
      <c r="C71" s="75"/>
      <c r="D71" s="85"/>
      <c r="E71" s="85"/>
      <c r="F71" s="85"/>
      <c r="G71" s="85"/>
    </row>
    <row r="72" spans="1:8" s="1" customFormat="1" ht="12.95" customHeight="1" x14ac:dyDescent="0.25">
      <c r="A72" s="75"/>
      <c r="B72" s="75"/>
      <c r="C72" s="75"/>
      <c r="D72" s="85"/>
      <c r="E72" s="85"/>
      <c r="F72" s="85"/>
      <c r="G72" s="85"/>
    </row>
    <row r="73" spans="1:8" s="1" customFormat="1" ht="12.95" customHeight="1" x14ac:dyDescent="0.25">
      <c r="A73" s="75"/>
      <c r="B73" s="75" t="s">
        <v>194</v>
      </c>
      <c r="C73" s="75"/>
      <c r="D73" s="75"/>
      <c r="E73" s="75"/>
      <c r="F73" s="75"/>
      <c r="G73" s="75"/>
    </row>
    <row r="74" spans="1:8" s="1" customFormat="1" ht="12.95" customHeight="1" x14ac:dyDescent="0.25">
      <c r="A74" s="74"/>
      <c r="B74" s="74" t="s">
        <v>110</v>
      </c>
      <c r="C74" s="74"/>
      <c r="D74" s="86">
        <v>135.63999999999999</v>
      </c>
      <c r="E74" s="86">
        <v>44.27</v>
      </c>
      <c r="F74" s="86">
        <v>44.53</v>
      </c>
      <c r="G74" s="86">
        <v>224.43</v>
      </c>
    </row>
    <row r="75" spans="1:8" s="1" customFormat="1" ht="12.95" customHeight="1" x14ac:dyDescent="0.25">
      <c r="A75" s="75"/>
      <c r="B75" s="75" t="s">
        <v>195</v>
      </c>
      <c r="C75" s="75"/>
      <c r="D75" s="83">
        <v>813.81691999999998</v>
      </c>
      <c r="E75" s="83">
        <v>265.61282</v>
      </c>
      <c r="F75" s="83">
        <v>267.15787999999998</v>
      </c>
      <c r="G75" s="84">
        <v>1346.58763</v>
      </c>
    </row>
    <row r="76" spans="1:8" s="1" customFormat="1" ht="12.95" customHeight="1" x14ac:dyDescent="0.25">
      <c r="A76" s="70"/>
      <c r="B76" s="70"/>
      <c r="C76" s="70"/>
      <c r="D76" s="70"/>
      <c r="E76" s="70"/>
      <c r="F76" s="70"/>
      <c r="G76" s="70"/>
    </row>
    <row r="77" spans="1:8" s="1" customFormat="1" ht="12.95" customHeight="1" x14ac:dyDescent="0.25"/>
    <row r="78" spans="1:8" ht="15" customHeight="1" x14ac:dyDescent="0.25">
      <c r="B78" s="68" t="s">
        <v>90</v>
      </c>
      <c r="C78" s="132" t="s">
        <v>91</v>
      </c>
      <c r="D78" s="132"/>
      <c r="F78" s="87" t="s">
        <v>92</v>
      </c>
    </row>
    <row r="79" spans="1:8" ht="15" customHeight="1" x14ac:dyDescent="0.25"/>
    <row r="80" spans="1:8" ht="15" customHeight="1" x14ac:dyDescent="0.25">
      <c r="B80" s="68" t="s">
        <v>12</v>
      </c>
    </row>
    <row r="81" spans="2:6" ht="30.75" customHeight="1" x14ac:dyDescent="0.25">
      <c r="B81" s="88" t="s">
        <v>93</v>
      </c>
      <c r="C81" s="133" t="s">
        <v>94</v>
      </c>
      <c r="D81" s="133"/>
      <c r="F81" s="87" t="s">
        <v>95</v>
      </c>
    </row>
  </sheetData>
  <mergeCells count="21">
    <mergeCell ref="C13:G13"/>
    <mergeCell ref="C2:E2"/>
    <mergeCell ref="C3:E3"/>
    <mergeCell ref="B6:G6"/>
    <mergeCell ref="B9:G9"/>
    <mergeCell ref="B12:G12"/>
    <mergeCell ref="B14:G14"/>
    <mergeCell ref="A16:A17"/>
    <mergeCell ref="B16:B17"/>
    <mergeCell ref="C16:C17"/>
    <mergeCell ref="D16:F16"/>
    <mergeCell ref="G16:G17"/>
    <mergeCell ref="B67:G67"/>
    <mergeCell ref="C78:D78"/>
    <mergeCell ref="C81:D81"/>
    <mergeCell ref="B19:G19"/>
    <mergeCell ref="B28:G28"/>
    <mergeCell ref="B34:G34"/>
    <mergeCell ref="B40:G40"/>
    <mergeCell ref="B52:G52"/>
    <mergeCell ref="B58:G5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16" workbookViewId="0">
      <selection activeCell="G34" sqref="G34"/>
    </sheetView>
  </sheetViews>
  <sheetFormatPr defaultColWidth="9" defaultRowHeight="15" x14ac:dyDescent="0.25"/>
  <cols>
    <col min="1" max="2" width="9" style="1" customWidth="1"/>
    <col min="3" max="3" width="18.5703125" style="1" customWidth="1"/>
    <col min="4" max="4" width="9" style="1" customWidth="1"/>
    <col min="5" max="5" width="17.140625" style="1" customWidth="1"/>
    <col min="6" max="6" width="13.7109375" style="1" customWidth="1"/>
    <col min="7" max="7" width="13.140625" style="1" customWidth="1"/>
    <col min="8" max="8" width="13" style="1" customWidth="1"/>
    <col min="9" max="9" width="11.85546875" style="1" customWidth="1"/>
    <col min="10" max="10" width="17.28515625" style="1" customWidth="1"/>
    <col min="11" max="11" width="1.5703125" style="1" customWidth="1"/>
  </cols>
  <sheetData>
    <row r="1" spans="1:11" ht="15" customHeight="1" x14ac:dyDescent="0.25">
      <c r="I1" s="161" t="s">
        <v>97</v>
      </c>
      <c r="J1" s="161"/>
    </row>
    <row r="2" spans="1:11" ht="50.1" customHeight="1" x14ac:dyDescent="0.55000000000000004">
      <c r="H2" s="162" t="s">
        <v>98</v>
      </c>
      <c r="I2" s="162"/>
      <c r="J2" s="162"/>
      <c r="K2" s="3" t="s">
        <v>3</v>
      </c>
    </row>
    <row r="3" spans="1:11" ht="50.25" customHeight="1" x14ac:dyDescent="0.25"/>
    <row r="4" spans="1:11" ht="15" customHeight="1" x14ac:dyDescent="0.25">
      <c r="I4" s="163" t="s">
        <v>196</v>
      </c>
      <c r="J4" s="163"/>
    </row>
    <row r="5" spans="1:11" ht="15" customHeight="1" x14ac:dyDescent="0.25">
      <c r="J5" s="89" t="s">
        <v>197</v>
      </c>
    </row>
    <row r="6" spans="1:11" ht="15" customHeight="1" x14ac:dyDescent="0.25">
      <c r="A6" s="164" t="s">
        <v>198</v>
      </c>
      <c r="B6" s="164"/>
      <c r="C6" s="164"/>
      <c r="D6" s="164"/>
      <c r="E6" s="164"/>
      <c r="F6" s="164"/>
      <c r="G6" s="164"/>
      <c r="H6" s="164"/>
      <c r="I6" s="164"/>
      <c r="J6" s="164"/>
    </row>
    <row r="7" spans="1:11" ht="50.1" customHeight="1" x14ac:dyDescent="0.55000000000000004">
      <c r="A7" s="159" t="s">
        <v>2</v>
      </c>
      <c r="B7" s="159"/>
      <c r="C7" s="159"/>
      <c r="D7" s="159"/>
      <c r="E7" s="159"/>
      <c r="F7" s="159"/>
      <c r="G7" s="159"/>
      <c r="H7" s="159"/>
      <c r="I7" s="159"/>
      <c r="J7" s="159"/>
      <c r="K7" s="3" t="s">
        <v>3</v>
      </c>
    </row>
    <row r="8" spans="1:11" ht="50.1" customHeight="1" x14ac:dyDescent="0.55000000000000004">
      <c r="A8" s="162" t="s">
        <v>199</v>
      </c>
      <c r="B8" s="162"/>
      <c r="C8" s="162"/>
      <c r="D8" s="162"/>
      <c r="E8" s="162"/>
      <c r="F8" s="162"/>
      <c r="G8" s="162"/>
      <c r="H8" s="162"/>
      <c r="I8" s="162"/>
      <c r="J8" s="162"/>
      <c r="K8" s="3" t="s">
        <v>3</v>
      </c>
    </row>
    <row r="9" spans="1:11" ht="15" customHeight="1" x14ac:dyDescent="0.25">
      <c r="A9" s="90" t="s">
        <v>5</v>
      </c>
      <c r="B9" s="91"/>
      <c r="C9" s="91"/>
      <c r="D9" s="91"/>
      <c r="E9" s="91"/>
      <c r="F9" s="91"/>
      <c r="G9" s="91"/>
      <c r="H9" s="91"/>
      <c r="I9" s="91"/>
      <c r="J9" s="91"/>
    </row>
    <row r="10" spans="1:11" ht="11.1" customHeight="1" x14ac:dyDescent="0.25">
      <c r="A10" s="165" t="s">
        <v>24</v>
      </c>
      <c r="B10" s="165" t="s">
        <v>1</v>
      </c>
      <c r="C10" s="165"/>
      <c r="D10" s="165"/>
      <c r="E10" s="142" t="s">
        <v>200</v>
      </c>
      <c r="F10" s="142" t="s">
        <v>201</v>
      </c>
      <c r="G10" s="142" t="s">
        <v>202</v>
      </c>
      <c r="H10" s="142" t="s">
        <v>203</v>
      </c>
      <c r="I10" s="142" t="s">
        <v>204</v>
      </c>
      <c r="J10" s="144" t="s">
        <v>205</v>
      </c>
    </row>
    <row r="11" spans="1:11" ht="11.1" customHeight="1" x14ac:dyDescent="0.25">
      <c r="A11" s="166"/>
      <c r="B11" s="166"/>
      <c r="C11" s="167"/>
      <c r="D11" s="167"/>
      <c r="E11" s="143"/>
      <c r="F11" s="143"/>
      <c r="G11" s="143"/>
      <c r="H11" s="143"/>
      <c r="I11" s="143"/>
      <c r="J11" s="145"/>
    </row>
    <row r="12" spans="1:11" ht="11.1" customHeight="1" x14ac:dyDescent="0.25">
      <c r="A12" s="166"/>
      <c r="B12" s="166"/>
      <c r="C12" s="167"/>
      <c r="D12" s="167"/>
      <c r="E12" s="143"/>
      <c r="F12" s="143"/>
      <c r="G12" s="143"/>
      <c r="H12" s="143"/>
      <c r="I12" s="143"/>
      <c r="J12" s="145"/>
    </row>
    <row r="13" spans="1:11" ht="11.1" customHeight="1" x14ac:dyDescent="0.25">
      <c r="A13" s="166"/>
      <c r="B13" s="166"/>
      <c r="C13" s="167"/>
      <c r="D13" s="167"/>
      <c r="E13" s="143"/>
      <c r="F13" s="143"/>
      <c r="G13" s="143"/>
      <c r="H13" s="143"/>
      <c r="I13" s="143"/>
      <c r="J13" s="146"/>
    </row>
    <row r="14" spans="1:11" s="1" customFormat="1" ht="30" customHeight="1" x14ac:dyDescent="0.25">
      <c r="A14" s="156">
        <v>1</v>
      </c>
      <c r="B14" s="135" t="s">
        <v>206</v>
      </c>
      <c r="C14" s="135"/>
      <c r="D14" s="72" t="s">
        <v>207</v>
      </c>
      <c r="E14" s="92"/>
      <c r="F14" s="158">
        <v>41.573990000000002</v>
      </c>
      <c r="G14" s="158">
        <v>2.9065699999999999</v>
      </c>
      <c r="H14" s="158">
        <v>5.9458900000000003</v>
      </c>
      <c r="I14" s="158">
        <v>10.84375</v>
      </c>
      <c r="J14" s="147">
        <v>149.62902</v>
      </c>
    </row>
    <row r="15" spans="1:11" s="1" customFormat="1" ht="30.95" customHeight="1" x14ac:dyDescent="0.25">
      <c r="A15" s="157"/>
      <c r="B15" s="136"/>
      <c r="C15" s="152"/>
      <c r="D15" s="72" t="s">
        <v>208</v>
      </c>
      <c r="E15" s="93">
        <v>39.855260000000001</v>
      </c>
      <c r="F15" s="154"/>
      <c r="G15" s="154"/>
      <c r="H15" s="154"/>
      <c r="I15" s="154"/>
      <c r="J15" s="148"/>
    </row>
    <row r="16" spans="1:11" s="1" customFormat="1" ht="39" customHeight="1" x14ac:dyDescent="0.25">
      <c r="A16" s="157"/>
      <c r="B16" s="136"/>
      <c r="C16" s="152"/>
      <c r="D16" s="72" t="s">
        <v>209</v>
      </c>
      <c r="E16" s="93">
        <v>48.503570000000003</v>
      </c>
      <c r="F16" s="154"/>
      <c r="G16" s="154"/>
      <c r="H16" s="154"/>
      <c r="I16" s="154"/>
      <c r="J16" s="149"/>
    </row>
    <row r="17" spans="1:11" ht="26.1" customHeight="1" x14ac:dyDescent="0.25">
      <c r="A17" s="150">
        <v>2</v>
      </c>
      <c r="B17" s="135" t="s">
        <v>210</v>
      </c>
      <c r="C17" s="135"/>
      <c r="D17" s="72" t="s">
        <v>211</v>
      </c>
      <c r="E17" s="94">
        <v>5.5</v>
      </c>
      <c r="F17" s="153">
        <v>4.71</v>
      </c>
      <c r="G17" s="153">
        <v>16.55</v>
      </c>
      <c r="H17" s="153">
        <v>9.3000000000000007</v>
      </c>
      <c r="I17" s="153">
        <v>4.2699999999999996</v>
      </c>
      <c r="J17" s="155"/>
    </row>
    <row r="18" spans="1:11" ht="26.1" customHeight="1" x14ac:dyDescent="0.25">
      <c r="A18" s="151"/>
      <c r="B18" s="136"/>
      <c r="C18" s="152"/>
      <c r="D18" s="72" t="s">
        <v>212</v>
      </c>
      <c r="E18" s="94">
        <v>5.5</v>
      </c>
      <c r="F18" s="154"/>
      <c r="G18" s="154"/>
      <c r="H18" s="154"/>
      <c r="I18" s="154"/>
      <c r="J18" s="148"/>
    </row>
    <row r="19" spans="1:11" ht="26.1" customHeight="1" x14ac:dyDescent="0.25">
      <c r="A19" s="151"/>
      <c r="B19" s="136"/>
      <c r="C19" s="152"/>
      <c r="D19" s="72" t="s">
        <v>213</v>
      </c>
      <c r="E19" s="94">
        <v>5.4</v>
      </c>
      <c r="F19" s="154"/>
      <c r="G19" s="154"/>
      <c r="H19" s="154"/>
      <c r="I19" s="154"/>
      <c r="J19" s="148"/>
    </row>
    <row r="20" spans="1:11" ht="26.1" customHeight="1" x14ac:dyDescent="0.25">
      <c r="A20" s="151"/>
      <c r="B20" s="136"/>
      <c r="C20" s="152"/>
      <c r="D20" s="72" t="s">
        <v>214</v>
      </c>
      <c r="E20" s="94">
        <v>5.4</v>
      </c>
      <c r="F20" s="154"/>
      <c r="G20" s="154"/>
      <c r="H20" s="154"/>
      <c r="I20" s="154"/>
      <c r="J20" s="148"/>
    </row>
    <row r="21" spans="1:11" ht="26.1" customHeight="1" x14ac:dyDescent="0.25">
      <c r="A21" s="151"/>
      <c r="B21" s="136"/>
      <c r="C21" s="152"/>
      <c r="D21" s="72" t="s">
        <v>215</v>
      </c>
      <c r="E21" s="94">
        <v>8.19</v>
      </c>
      <c r="F21" s="154"/>
      <c r="G21" s="154"/>
      <c r="H21" s="154"/>
      <c r="I21" s="154"/>
      <c r="J21" s="148"/>
    </row>
    <row r="22" spans="1:11" ht="15" customHeight="1" x14ac:dyDescent="0.25">
      <c r="A22" s="151"/>
      <c r="B22" s="136"/>
      <c r="C22" s="152"/>
      <c r="D22" s="72" t="s">
        <v>209</v>
      </c>
      <c r="E22" s="94">
        <v>8.19</v>
      </c>
      <c r="F22" s="154"/>
      <c r="G22" s="154"/>
      <c r="H22" s="154"/>
      <c r="I22" s="154"/>
      <c r="J22" s="149"/>
    </row>
    <row r="23" spans="1:11" ht="50.1" customHeight="1" x14ac:dyDescent="0.55000000000000004">
      <c r="A23" s="95">
        <v>3</v>
      </c>
      <c r="B23" s="135" t="s">
        <v>216</v>
      </c>
      <c r="C23" s="135"/>
      <c r="D23" s="135"/>
      <c r="E23" s="96">
        <v>612.46262999999999</v>
      </c>
      <c r="F23" s="96">
        <v>195.81347</v>
      </c>
      <c r="G23" s="96">
        <v>48.10378</v>
      </c>
      <c r="H23" s="96">
        <v>55.296729999999997</v>
      </c>
      <c r="I23" s="96">
        <v>46.302810000000001</v>
      </c>
      <c r="J23" s="97">
        <v>957.97942</v>
      </c>
      <c r="K23" s="3" t="s">
        <v>3</v>
      </c>
    </row>
    <row r="24" spans="1:11" s="1" customFormat="1" ht="51.95" customHeight="1" x14ac:dyDescent="0.55000000000000004">
      <c r="A24" s="95">
        <v>4</v>
      </c>
      <c r="B24" s="135" t="s">
        <v>222</v>
      </c>
      <c r="C24" s="135"/>
      <c r="D24" s="135"/>
      <c r="E24" s="98">
        <v>1.036</v>
      </c>
      <c r="F24" s="98">
        <v>1.036</v>
      </c>
      <c r="G24" s="98">
        <v>1.036</v>
      </c>
      <c r="H24" s="98">
        <v>1.036</v>
      </c>
      <c r="I24" s="98">
        <v>1.036</v>
      </c>
      <c r="J24" s="99"/>
      <c r="K24" s="3" t="s">
        <v>3</v>
      </c>
    </row>
    <row r="25" spans="1:11" s="1" customFormat="1" ht="51" customHeight="1" x14ac:dyDescent="0.55000000000000004">
      <c r="A25" s="95">
        <v>5</v>
      </c>
      <c r="B25" s="135" t="s">
        <v>217</v>
      </c>
      <c r="C25" s="135"/>
      <c r="D25" s="135"/>
      <c r="E25" s="96">
        <f>E23*E24</f>
        <v>634.51128468000002</v>
      </c>
      <c r="F25" s="96">
        <f t="shared" ref="F25:I25" si="0">F23*F24</f>
        <v>202.86275492000001</v>
      </c>
      <c r="G25" s="96">
        <f t="shared" si="0"/>
        <v>49.835516080000005</v>
      </c>
      <c r="H25" s="96">
        <f t="shared" si="0"/>
        <v>57.287412279999998</v>
      </c>
      <c r="I25" s="96">
        <f t="shared" si="0"/>
        <v>47.969711160000003</v>
      </c>
      <c r="J25" s="97">
        <f>SUM(E25:I25)</f>
        <v>992.46667912000009</v>
      </c>
      <c r="K25" s="3" t="s">
        <v>3</v>
      </c>
    </row>
    <row r="26" spans="1:11" ht="15" customHeight="1" x14ac:dyDescent="0.25">
      <c r="A26" s="100">
        <v>6</v>
      </c>
      <c r="B26" s="141" t="s">
        <v>218</v>
      </c>
      <c r="C26" s="141"/>
      <c r="D26" s="141"/>
      <c r="E26" s="96">
        <f>E25*20%</f>
        <v>126.90225693600001</v>
      </c>
      <c r="F26" s="96">
        <f t="shared" ref="F26:I26" si="1">F25*20%</f>
        <v>40.572550984000003</v>
      </c>
      <c r="G26" s="96">
        <f t="shared" si="1"/>
        <v>9.9671032160000017</v>
      </c>
      <c r="H26" s="96">
        <f t="shared" si="1"/>
        <v>11.457482456000001</v>
      </c>
      <c r="I26" s="96">
        <f t="shared" si="1"/>
        <v>9.5939422320000016</v>
      </c>
      <c r="J26" s="97">
        <f t="shared" ref="J26:J27" si="2">SUM(E26:I26)</f>
        <v>198.49333582400001</v>
      </c>
    </row>
    <row r="27" spans="1:11" ht="50.1" customHeight="1" x14ac:dyDescent="0.55000000000000004">
      <c r="A27" s="100">
        <v>7</v>
      </c>
      <c r="B27" s="141" t="s">
        <v>219</v>
      </c>
      <c r="C27" s="141"/>
      <c r="D27" s="141"/>
      <c r="E27" s="96">
        <f>E25+E26</f>
        <v>761.41354161599997</v>
      </c>
      <c r="F27" s="96">
        <f t="shared" ref="F27:I27" si="3">F25+F26</f>
        <v>243.43530590400002</v>
      </c>
      <c r="G27" s="96">
        <f t="shared" si="3"/>
        <v>59.802619296000003</v>
      </c>
      <c r="H27" s="96">
        <f t="shared" si="3"/>
        <v>68.744894735999992</v>
      </c>
      <c r="I27" s="96">
        <f t="shared" si="3"/>
        <v>57.563653392000006</v>
      </c>
      <c r="J27" s="97">
        <f t="shared" si="2"/>
        <v>1190.9600149440002</v>
      </c>
      <c r="K27" s="3" t="s">
        <v>3</v>
      </c>
    </row>
    <row r="28" spans="1:11" ht="12.95" customHeight="1" x14ac:dyDescent="0.25">
      <c r="A28" s="70"/>
      <c r="B28" s="70"/>
      <c r="C28" s="70"/>
      <c r="D28" s="70"/>
      <c r="E28" s="70"/>
      <c r="F28" s="70"/>
      <c r="G28" s="70"/>
      <c r="H28" s="70"/>
      <c r="I28" s="70"/>
      <c r="J28" s="70"/>
    </row>
    <row r="29" spans="1:11" ht="28.5" customHeight="1" x14ac:dyDescent="0.25">
      <c r="C29" s="88" t="s">
        <v>90</v>
      </c>
      <c r="D29" s="160" t="s">
        <v>91</v>
      </c>
      <c r="E29" s="127"/>
      <c r="F29" s="127"/>
      <c r="H29" s="87" t="s">
        <v>92</v>
      </c>
    </row>
    <row r="30" spans="1:11" ht="15" customHeight="1" x14ac:dyDescent="0.25"/>
    <row r="31" spans="1:11" ht="15" customHeight="1" x14ac:dyDescent="0.25"/>
    <row r="32" spans="1:11" ht="37.5" customHeight="1" x14ac:dyDescent="0.25">
      <c r="C32" s="88" t="s">
        <v>93</v>
      </c>
      <c r="D32" s="160" t="s">
        <v>94</v>
      </c>
      <c r="E32" s="127"/>
      <c r="F32" s="127"/>
      <c r="H32" s="87" t="s">
        <v>95</v>
      </c>
    </row>
    <row r="33" spans="3:8" ht="15" customHeight="1" x14ac:dyDescent="0.25"/>
    <row r="34" spans="3:8" ht="33.75" customHeight="1" x14ac:dyDescent="0.25">
      <c r="C34" s="67" t="s">
        <v>220</v>
      </c>
      <c r="D34" s="160" t="s">
        <v>125</v>
      </c>
      <c r="E34" s="127"/>
      <c r="F34" s="127"/>
      <c r="H34" s="101" t="s">
        <v>221</v>
      </c>
    </row>
    <row r="35" spans="3:8" ht="11.1" customHeight="1" x14ac:dyDescent="0.25"/>
  </sheetData>
  <mergeCells count="36">
    <mergeCell ref="A7:J7"/>
    <mergeCell ref="D29:F29"/>
    <mergeCell ref="D32:F32"/>
    <mergeCell ref="D34:F34"/>
    <mergeCell ref="I1:J1"/>
    <mergeCell ref="H2:J2"/>
    <mergeCell ref="I4:J4"/>
    <mergeCell ref="A6:J6"/>
    <mergeCell ref="A8:J8"/>
    <mergeCell ref="A10:A13"/>
    <mergeCell ref="B10:D13"/>
    <mergeCell ref="E10:E13"/>
    <mergeCell ref="F10:F13"/>
    <mergeCell ref="G10:G13"/>
    <mergeCell ref="H10:H13"/>
    <mergeCell ref="I10:I13"/>
    <mergeCell ref="J10:J13"/>
    <mergeCell ref="J14:J16"/>
    <mergeCell ref="A17:A22"/>
    <mergeCell ref="B17:C22"/>
    <mergeCell ref="F17:F22"/>
    <mergeCell ref="G17:G22"/>
    <mergeCell ref="H17:H22"/>
    <mergeCell ref="I17:I22"/>
    <mergeCell ref="J17:J22"/>
    <mergeCell ref="A14:A16"/>
    <mergeCell ref="B14:C16"/>
    <mergeCell ref="F14:F16"/>
    <mergeCell ref="G14:G16"/>
    <mergeCell ref="H14:H16"/>
    <mergeCell ref="I14:I16"/>
    <mergeCell ref="B23:D23"/>
    <mergeCell ref="B24:D24"/>
    <mergeCell ref="B25:D25"/>
    <mergeCell ref="B26:D26"/>
    <mergeCell ref="B27:D2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ССР</vt:lpstr>
      <vt:lpstr>НМЦ лота "под ключ"</vt:lpstr>
    </vt:vector>
  </TitlesOfParts>
  <Company>Komienergo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Чупрова Алла Александровна</dc:creator>
  <cp:lastModifiedBy>Чупрова Алла Александровна</cp:lastModifiedBy>
  <dcterms:created xsi:type="dcterms:W3CDTF">2019-12-16T10:01:50Z</dcterms:created>
  <dcterms:modified xsi:type="dcterms:W3CDTF">2019-12-18T10:40:01Z</dcterms:modified>
</cp:coreProperties>
</file>